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onimolemobolaji/Desktop/"/>
    </mc:Choice>
  </mc:AlternateContent>
  <xr:revisionPtr revIDLastSave="0" documentId="8_{CA65D5E9-2FE3-EC4A-BD89-0B74B9E47952}" xr6:coauthVersionLast="47" xr6:coauthVersionMax="47" xr10:uidLastSave="{00000000-0000-0000-0000-000000000000}"/>
  <bookViews>
    <workbookView xWindow="0" yWindow="0" windowWidth="28800" windowHeight="18000" tabRatio="500" activeTab="4" xr2:uid="{00000000-000D-0000-FFFF-FFFF00000000}"/>
  </bookViews>
  <sheets>
    <sheet name="Grants" sheetId="1" r:id="rId1"/>
    <sheet name="Loans " sheetId="2" r:id="rId2"/>
    <sheet name="Revenue and Financing Page " sheetId="3" r:id="rId3"/>
    <sheet name="Expenditure  Page " sheetId="4" r:id="rId4"/>
    <sheet name="General Framework " sheetId="5" r:id="rId5"/>
    <sheet name="Sheet1" sheetId="9" r:id="rId6"/>
    <sheet name="Sectoral Allocations" sheetId="6" r:id="rId7"/>
    <sheet name="Main Capital Allocations " sheetId="7" r:id="rId8"/>
    <sheet name="Dashboard" sheetId="8" r:id="rId9"/>
  </sheets>
  <definedNames>
    <definedName name="_xlnm._FilterDatabase" localSheetId="7" hidden="1">'Main Capital Allocations '!$A$6:$E$24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5" i="1" l="1"/>
  <c r="C9" i="2" l="1"/>
  <c r="C10" i="2"/>
  <c r="C11" i="2"/>
  <c r="C12" i="2"/>
  <c r="C13" i="2"/>
  <c r="C12" i="1" l="1"/>
  <c r="C13" i="1"/>
  <c r="C14" i="1"/>
  <c r="C15" i="1"/>
  <c r="C16" i="1"/>
  <c r="C17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B14" i="4" l="1"/>
  <c r="B18" i="4" s="1"/>
  <c r="D6" i="6"/>
  <c r="F6" i="6" s="1"/>
  <c r="D7" i="6"/>
  <c r="F7" i="6" s="1"/>
  <c r="D8" i="6"/>
  <c r="F8" i="6" s="1"/>
  <c r="D9" i="6"/>
  <c r="F9" i="6" s="1"/>
  <c r="D10" i="6"/>
  <c r="F10" i="6" s="1"/>
  <c r="D11" i="6"/>
  <c r="F11" i="6" s="1"/>
  <c r="D12" i="6"/>
  <c r="F12" i="6" s="1"/>
  <c r="D13" i="6"/>
  <c r="F13" i="6" s="1"/>
  <c r="D14" i="6"/>
  <c r="F14" i="6" s="1"/>
  <c r="D15" i="6"/>
  <c r="F15" i="6"/>
  <c r="D16" i="6"/>
  <c r="F16" i="6"/>
  <c r="B30" i="4"/>
  <c r="B36" i="7"/>
  <c r="B37" i="7"/>
  <c r="B47" i="1"/>
  <c r="C13" i="3" s="1"/>
  <c r="D34" i="3" s="1"/>
  <c r="B18" i="1"/>
  <c r="C12" i="3" s="1"/>
  <c r="B14" i="2"/>
  <c r="B21" i="2"/>
  <c r="C20" i="3" s="1"/>
  <c r="D37" i="3" s="1"/>
  <c r="A1" i="8"/>
  <c r="A2" i="8"/>
  <c r="B40" i="7"/>
  <c r="A37" i="7"/>
  <c r="A36" i="7"/>
  <c r="A35" i="7"/>
  <c r="A34" i="7"/>
  <c r="A33" i="7"/>
  <c r="E27" i="7"/>
  <c r="A2" i="7"/>
  <c r="A1" i="7"/>
  <c r="I18" i="6"/>
  <c r="H18" i="6"/>
  <c r="E18" i="6"/>
  <c r="C18" i="6"/>
  <c r="B18" i="6"/>
  <c r="A2" i="6"/>
  <c r="A1" i="6"/>
  <c r="A2" i="5"/>
  <c r="A1" i="5"/>
  <c r="B36" i="4"/>
  <c r="B35" i="4"/>
  <c r="B34" i="4"/>
  <c r="B33" i="4"/>
  <c r="B32" i="4"/>
  <c r="B31" i="4"/>
  <c r="E14" i="4"/>
  <c r="E18" i="4" s="1"/>
  <c r="D7" i="5" s="1"/>
  <c r="D14" i="4"/>
  <c r="D18" i="4" s="1"/>
  <c r="E7" i="5" s="1"/>
  <c r="A2" i="4"/>
  <c r="A1" i="4"/>
  <c r="D39" i="3"/>
  <c r="C39" i="3"/>
  <c r="D38" i="3"/>
  <c r="C38" i="3"/>
  <c r="C37" i="3"/>
  <c r="C36" i="3"/>
  <c r="D35" i="3"/>
  <c r="C35" i="3"/>
  <c r="C34" i="3"/>
  <c r="C33" i="3"/>
  <c r="D32" i="3"/>
  <c r="C32" i="3"/>
  <c r="D31" i="3"/>
  <c r="C31" i="3"/>
  <c r="D30" i="3"/>
  <c r="C30" i="3"/>
  <c r="D29" i="3"/>
  <c r="C29" i="3"/>
  <c r="F23" i="3"/>
  <c r="D10" i="5" s="1"/>
  <c r="E23" i="3"/>
  <c r="E10" i="5" s="1"/>
  <c r="F17" i="3"/>
  <c r="D8" i="5" s="1"/>
  <c r="E17" i="3"/>
  <c r="A2" i="3"/>
  <c r="A1" i="3"/>
  <c r="C20" i="2"/>
  <c r="C19" i="2"/>
  <c r="C18" i="2"/>
  <c r="C8" i="2"/>
  <c r="A2" i="2"/>
  <c r="A1" i="2"/>
  <c r="C22" i="1"/>
  <c r="C11" i="1"/>
  <c r="C10" i="1"/>
  <c r="C9" i="1"/>
  <c r="B33" i="7"/>
  <c r="E26" i="7"/>
  <c r="B35" i="7"/>
  <c r="B34" i="7"/>
  <c r="B39" i="7" l="1"/>
  <c r="B38" i="7" s="1"/>
  <c r="E28" i="7"/>
  <c r="F7" i="5"/>
  <c r="E25" i="3"/>
  <c r="E8" i="5"/>
  <c r="E9" i="5" s="1"/>
  <c r="E11" i="5" s="1"/>
  <c r="D18" i="6"/>
  <c r="C19" i="3"/>
  <c r="B41" i="7"/>
  <c r="C14" i="2"/>
  <c r="F10" i="5"/>
  <c r="F18" i="6"/>
  <c r="D9" i="5"/>
  <c r="B7" i="5"/>
  <c r="C7" i="5" s="1"/>
  <c r="C16" i="4"/>
  <c r="C36" i="4" s="1"/>
  <c r="F19" i="6"/>
  <c r="G8" i="6" s="1"/>
  <c r="C13" i="4"/>
  <c r="C35" i="4" s="1"/>
  <c r="C11" i="4"/>
  <c r="C33" i="4" s="1"/>
  <c r="F25" i="3"/>
  <c r="E29" i="7"/>
  <c r="E30" i="7" s="1"/>
  <c r="C8" i="4"/>
  <c r="C30" i="4" s="1"/>
  <c r="B42" i="7"/>
  <c r="C18" i="4"/>
  <c r="C14" i="4"/>
  <c r="C12" i="4"/>
  <c r="C34" i="4" s="1"/>
  <c r="C10" i="4"/>
  <c r="C32" i="4" s="1"/>
  <c r="B37" i="4"/>
  <c r="C9" i="4"/>
  <c r="C31" i="4" s="1"/>
  <c r="C21" i="2"/>
  <c r="C47" i="1"/>
  <c r="C18" i="1"/>
  <c r="D33" i="3"/>
  <c r="C17" i="3"/>
  <c r="D36" i="3" l="1"/>
  <c r="C23" i="3"/>
  <c r="B10" i="5" s="1"/>
  <c r="C10" i="5" s="1"/>
  <c r="F8" i="5"/>
  <c r="F17" i="6"/>
  <c r="G17" i="6" s="1"/>
  <c r="G19" i="6"/>
  <c r="G14" i="6"/>
  <c r="G13" i="6"/>
  <c r="G15" i="6"/>
  <c r="D11" i="5"/>
  <c r="F9" i="5"/>
  <c r="G7" i="6"/>
  <c r="G6" i="6"/>
  <c r="G9" i="6"/>
  <c r="C37" i="4"/>
  <c r="G18" i="6"/>
  <c r="G16" i="6"/>
  <c r="G11" i="6"/>
  <c r="G10" i="6"/>
  <c r="G12" i="6"/>
  <c r="B8" i="5"/>
  <c r="C25" i="3"/>
  <c r="D13" i="3" l="1"/>
  <c r="E34" i="3" s="1"/>
  <c r="D23" i="3"/>
  <c r="D21" i="3"/>
  <c r="E38" i="3" s="1"/>
  <c r="D15" i="3"/>
  <c r="E35" i="3" s="1"/>
  <c r="D22" i="3"/>
  <c r="E39" i="3" s="1"/>
  <c r="D20" i="3"/>
  <c r="E37" i="3" s="1"/>
  <c r="D25" i="3"/>
  <c r="D10" i="3"/>
  <c r="E32" i="3" s="1"/>
  <c r="D8" i="3"/>
  <c r="E30" i="3" s="1"/>
  <c r="D7" i="3"/>
  <c r="E29" i="3" s="1"/>
  <c r="D9" i="3"/>
  <c r="E31" i="3" s="1"/>
  <c r="D19" i="3"/>
  <c r="E36" i="3" s="1"/>
  <c r="D12" i="3"/>
  <c r="E33" i="3" s="1"/>
  <c r="B9" i="5"/>
  <c r="C8" i="5"/>
  <c r="D17" i="3"/>
  <c r="C9" i="5" l="1"/>
  <c r="B11" i="5"/>
  <c r="C11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6" authorId="0" shapeId="0" xr:uid="{00000000-0006-0000-0300-000001000000}">
      <text>
        <r>
          <rPr>
            <sz val="10"/>
            <color rgb="FF000000"/>
            <rFont val="Arial"/>
            <family val="2"/>
          </rPr>
          <t xml:space="preserve">Kristina M Aquino:
</t>
        </r>
        <r>
          <rPr>
            <sz val="10"/>
            <color rgb="FF000000"/>
            <rFont val="Arial"/>
            <family val="2"/>
          </rPr>
          <t xml:space="preserve">this column should be presented as a percentage number
</t>
        </r>
      </text>
    </comment>
  </commentList>
</comments>
</file>

<file path=xl/sharedStrings.xml><?xml version="1.0" encoding="utf-8"?>
<sst xmlns="http://schemas.openxmlformats.org/spreadsheetml/2006/main" count="293" uniqueCount="194">
  <si>
    <t xml:space="preserve">Domestic  Grants </t>
  </si>
  <si>
    <t>Project/Donor</t>
  </si>
  <si>
    <t>Amount Naira</t>
  </si>
  <si>
    <t>Amount Naira Billion</t>
  </si>
  <si>
    <t>Total Domestic Grants</t>
  </si>
  <si>
    <t xml:space="preserve">Foreign Grants </t>
  </si>
  <si>
    <t xml:space="preserve">Total Foreign Grants </t>
  </si>
  <si>
    <t>NOTES</t>
  </si>
  <si>
    <t xml:space="preserve">All numbers must be rounded to the nearest number </t>
  </si>
  <si>
    <t>All input cells are coloured pink</t>
  </si>
  <si>
    <t>All calculation cells are coloured yellow</t>
  </si>
  <si>
    <t>All linked cells are coloured blue</t>
  </si>
  <si>
    <t>All title cells are coloured green</t>
  </si>
  <si>
    <t>Domestic Loans</t>
  </si>
  <si>
    <t>Project/Institution</t>
  </si>
  <si>
    <t xml:space="preserve">Total Domestic Loans </t>
  </si>
  <si>
    <t>Foreign Loans</t>
  </si>
  <si>
    <t>Project/Insitution</t>
  </si>
  <si>
    <t xml:space="preserve">Total Foreign Loans </t>
  </si>
  <si>
    <t>Where will the money come from?</t>
  </si>
  <si>
    <t>Budget Resource Envelope (Source of Funds)</t>
  </si>
  <si>
    <t>Previous Year Target</t>
  </si>
  <si>
    <t>Previous Year Actual</t>
  </si>
  <si>
    <t>Revenue</t>
  </si>
  <si>
    <t>Internally Generated Revenue</t>
  </si>
  <si>
    <t>Statutory Allocation</t>
  </si>
  <si>
    <t>Value Added Tax</t>
  </si>
  <si>
    <t>Other Statutory Revenue</t>
  </si>
  <si>
    <t>Grant</t>
  </si>
  <si>
    <t>Domestic Grants</t>
  </si>
  <si>
    <t>Foreign Grants</t>
  </si>
  <si>
    <t>Opening Balance</t>
  </si>
  <si>
    <t>Total Revenue, Grant (including Opening Balance)</t>
  </si>
  <si>
    <t>Budget Financing</t>
  </si>
  <si>
    <t xml:space="preserve">Sales of Government Assets </t>
  </si>
  <si>
    <t xml:space="preserve">Other Deficit Financing Items </t>
  </si>
  <si>
    <t>Total Budget Financing</t>
  </si>
  <si>
    <t>Total Budget Revenue and Financing</t>
  </si>
  <si>
    <t>Source of Funds Composition</t>
  </si>
  <si>
    <t xml:space="preserve">Expenditure: Where does the Money go? </t>
  </si>
  <si>
    <t>Expenditure</t>
  </si>
  <si>
    <t>Recurrent Expenditure</t>
  </si>
  <si>
    <t>Personnel Cost</t>
  </si>
  <si>
    <t>Overhead Cost</t>
  </si>
  <si>
    <t xml:space="preserve">Consolidated Revenue Charges </t>
  </si>
  <si>
    <t xml:space="preserve">Transfers </t>
  </si>
  <si>
    <t>Interest Payments</t>
  </si>
  <si>
    <t xml:space="preserve">Other Recurrent Expenditure </t>
  </si>
  <si>
    <t xml:space="preserve">Total Recurrent Expenditure </t>
  </si>
  <si>
    <t xml:space="preserve">Total Capital Expenditure </t>
  </si>
  <si>
    <t xml:space="preserve">Total Expenditure </t>
  </si>
  <si>
    <t>`</t>
  </si>
  <si>
    <t>Amount</t>
  </si>
  <si>
    <t>Consolidated Revenue Charges</t>
  </si>
  <si>
    <t>Transfers</t>
  </si>
  <si>
    <t>Other Recurrent Expenditure</t>
  </si>
  <si>
    <t>Capital Cost</t>
  </si>
  <si>
    <t>Completness Check</t>
  </si>
  <si>
    <t>General Framework</t>
  </si>
  <si>
    <t>Budget Line Item</t>
  </si>
  <si>
    <t xml:space="preserve">Previous Year Budget Target </t>
  </si>
  <si>
    <t>Budget Execution</t>
  </si>
  <si>
    <t>Total Budget Expenditure</t>
  </si>
  <si>
    <t>Total Budget Revenue and Grants</t>
  </si>
  <si>
    <t>Budget Deficit</t>
  </si>
  <si>
    <t>Financing Gap</t>
  </si>
  <si>
    <t>Top Sector/Ministry Allocation</t>
  </si>
  <si>
    <t>Overheads and Other Recurrent</t>
  </si>
  <si>
    <t>Capital Expenditure</t>
  </si>
  <si>
    <t>Total Expenditure</t>
  </si>
  <si>
    <t>Percentage of Total Budgeted Expenditure</t>
  </si>
  <si>
    <t>Other MDA Expenditure</t>
  </si>
  <si>
    <t>Total Budgeted Expenditure</t>
  </si>
  <si>
    <t xml:space="preserve">Project </t>
  </si>
  <si>
    <t>Line Ministry/Agency</t>
  </si>
  <si>
    <t>Location(s)</t>
  </si>
  <si>
    <t>LGA(s)</t>
  </si>
  <si>
    <t xml:space="preserve">Amount </t>
  </si>
  <si>
    <t>Other Capital Projects</t>
  </si>
  <si>
    <t>Total of top 5 Capital Projects</t>
  </si>
  <si>
    <t>Total Capital</t>
  </si>
  <si>
    <t xml:space="preserve">Total Recurrent </t>
  </si>
  <si>
    <t>Revenue Breakdown</t>
  </si>
  <si>
    <t>Expenditure Breakdown</t>
  </si>
  <si>
    <t>Sectoral Allocation</t>
  </si>
  <si>
    <t>Capital Allocation</t>
  </si>
  <si>
    <t>Budget Target</t>
  </si>
  <si>
    <t>% of Total Budgeted Expenditure</t>
  </si>
  <si>
    <t xml:space="preserve">Total (Except Other MDA Expenditure) </t>
  </si>
  <si>
    <t xml:space="preserve">2022 Budget Target </t>
  </si>
  <si>
    <t xml:space="preserve">2022  Budget Target </t>
  </si>
  <si>
    <t>2022 Percentage of Total Sources of Funds</t>
  </si>
  <si>
    <t>2022  Percentage of Total Sources of Funds</t>
  </si>
  <si>
    <t xml:space="preserve">2022  Percentage of Total Budgeted Expenditure </t>
  </si>
  <si>
    <t>2022 Approved Budget Naira</t>
  </si>
  <si>
    <t>2022 Approved Budget Billion Naira</t>
  </si>
  <si>
    <t>2022 Budget Target</t>
  </si>
  <si>
    <t>Top Capital Projects : 2022 Proposed Budget</t>
  </si>
  <si>
    <t>Total Top Capital Projects 2022</t>
  </si>
  <si>
    <t>Total Capital Projects 2022</t>
  </si>
  <si>
    <t>% share of total top capital projects vs. capital projects  for 2022</t>
  </si>
  <si>
    <t>Total Budget 2022</t>
  </si>
  <si>
    <t>% share of total top capital projects vs. total budget for 2022</t>
  </si>
  <si>
    <t>Top 5 Capital Projects : 2022 Proposed Budget</t>
  </si>
  <si>
    <t>How will the Government source the grants?</t>
  </si>
  <si>
    <t xml:space="preserve">How will the Government source the loans? </t>
  </si>
  <si>
    <t xml:space="preserve"> Lagos State Budget 2022</t>
  </si>
  <si>
    <t>Budget Title:  Budget of Consolidation</t>
  </si>
  <si>
    <t>Saving One Million Lives Performance for Result (SOMLPforR)</t>
  </si>
  <si>
    <t>Growth Enhancement Support Scheme (GESS)</t>
  </si>
  <si>
    <t>National Programme for food Security</t>
  </si>
  <si>
    <t>LASU: TETFUND</t>
  </si>
  <si>
    <t>UBEC Grant</t>
  </si>
  <si>
    <t>TETFUND - OTHERS</t>
  </si>
  <si>
    <t>RSSH Basic Healthcare Provision Fund</t>
  </si>
  <si>
    <t>Social Proctection - State Coordination Unit (SOCU)</t>
  </si>
  <si>
    <t>Supply Chain Performance Impact in Public Health Facilities in Lagos State</t>
  </si>
  <si>
    <t>Iconic Building - LASUTH</t>
  </si>
  <si>
    <t>Support for first round NIPDs</t>
  </si>
  <si>
    <t>Support for 2nd round NIPDs</t>
  </si>
  <si>
    <t>Support for Monitoring &amp; Supportive Supervision to Private Facilities</t>
  </si>
  <si>
    <t>Support for Quarterly Core Technical Committee meetings</t>
  </si>
  <si>
    <t>Adolescent Sexuality Reproductive Health activities</t>
  </si>
  <si>
    <t>Reproductive, Maternal and Child Health activities</t>
  </si>
  <si>
    <t>Maternal Perinatal Death Surveillance Review Activities</t>
  </si>
  <si>
    <t>National Integrated Measles Campaign</t>
  </si>
  <si>
    <t>UNICEF</t>
  </si>
  <si>
    <t>UNFPA</t>
  </si>
  <si>
    <t>LASU: AFRICAN CENTRE OF EXCELLENCE</t>
  </si>
  <si>
    <t>SFTAS</t>
  </si>
  <si>
    <t>HIV/AIDs, TB Intervention</t>
  </si>
  <si>
    <t>BMGF Grant on UHC</t>
  </si>
  <si>
    <t>Lagos Economic Advancement Programme (LEAP Investment  Drive)</t>
  </si>
  <si>
    <t>National Malaria Programme SumN2</t>
  </si>
  <si>
    <t>Employability Project</t>
  </si>
  <si>
    <t>The 100 Resilient Cities Programme</t>
  </si>
  <si>
    <t>The Empowering Cities with data Programme for the Collection of data</t>
  </si>
  <si>
    <t>Lagos State Coconut Value Chain Development in collaboration with FAO</t>
  </si>
  <si>
    <t>Softcom</t>
  </si>
  <si>
    <t>Circular Economy Initiative</t>
  </si>
  <si>
    <t>Mechelec-Chestrad</t>
  </si>
  <si>
    <t>AFD(LAMATA)</t>
  </si>
  <si>
    <t>IFC(LAMATA)</t>
  </si>
  <si>
    <t>Others</t>
  </si>
  <si>
    <t>CBN/Local Bank DCRR Facility</t>
  </si>
  <si>
    <t xml:space="preserve">Bond Issuance </t>
  </si>
  <si>
    <t>General Public Services</t>
  </si>
  <si>
    <t>Public Order and Safety</t>
  </si>
  <si>
    <t>Economic Affairs</t>
  </si>
  <si>
    <t>Environment</t>
  </si>
  <si>
    <t>Housing and Community Amenities</t>
  </si>
  <si>
    <t>Health</t>
  </si>
  <si>
    <t>Recreation, Culture and Religion</t>
  </si>
  <si>
    <t>Education</t>
  </si>
  <si>
    <t>Social Protection</t>
  </si>
  <si>
    <t>Contractor Funding</t>
  </si>
  <si>
    <t>Red Line Rail</t>
  </si>
  <si>
    <t>Blue Line Rail</t>
  </si>
  <si>
    <t xml:space="preserve">Drainage Construction &amp; Dredging </t>
  </si>
  <si>
    <t>Lagos State Metropolitan Area Transport Authority(LAMATA)</t>
  </si>
  <si>
    <t>Office of Drainage Services &amp; Water Resources</t>
  </si>
  <si>
    <t>State wide</t>
  </si>
  <si>
    <t xml:space="preserve">All </t>
  </si>
  <si>
    <t>House of Assembly</t>
  </si>
  <si>
    <t>Ikeja</t>
  </si>
  <si>
    <t>Provision of Infrastucture</t>
  </si>
  <si>
    <t>Lagos State Sports Commisssion</t>
  </si>
  <si>
    <t>Provision of Housing and Infrastructure</t>
  </si>
  <si>
    <t>Ministry of Housing</t>
  </si>
  <si>
    <t>Rehabilitation/Upgrading of Eti-Osa/Lekki/Epe Expressway Project from Eleko Junction to Epe T-junction (Phase 1)</t>
  </si>
  <si>
    <t>Office of Infrastructure</t>
  </si>
  <si>
    <t xml:space="preserve">Eti-Osa/Lekki/Epe </t>
  </si>
  <si>
    <t>Construction of New Office Blocks</t>
  </si>
  <si>
    <t>Channelisation</t>
  </si>
  <si>
    <t>Construction/Rehabilitation of Hospitals</t>
  </si>
  <si>
    <t>Ministry of Waterfront Infrastructure Development</t>
  </si>
  <si>
    <t xml:space="preserve">Procurement of Fire Equipment/Trucks </t>
  </si>
  <si>
    <t>Ministry of Special Duties &amp; Inter-Governmental Relations</t>
  </si>
  <si>
    <t>Ministry of Health</t>
  </si>
  <si>
    <t>Lagos State University (LASU)</t>
  </si>
  <si>
    <t>Ibile Oil &amp; Gas (IOGAS)</t>
  </si>
  <si>
    <t xml:space="preserve"> Blueline rail Project (National Theatre to Marina)</t>
  </si>
  <si>
    <t>Construction of Opebi Link Road</t>
  </si>
  <si>
    <t>Construction/ Rehabilitation of Building</t>
  </si>
  <si>
    <t>LASU</t>
  </si>
  <si>
    <t>OJO</t>
  </si>
  <si>
    <t>National Theatre/Marina</t>
  </si>
  <si>
    <t>Victorial Island</t>
  </si>
  <si>
    <t>Opebi</t>
  </si>
  <si>
    <t>SMART City Projects</t>
  </si>
  <si>
    <t>Ministry of Science and Technology</t>
  </si>
  <si>
    <t>Lagos Badagry Expressway</t>
  </si>
  <si>
    <t>Drainage Maintenance (EFAG)</t>
  </si>
  <si>
    <t>Provision of Sports Infrastucture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</si>
</sst>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_(* #,##0_);_(* \(#,##0\);_(* \-??_);_(@_)"/>
    <numFmt numFmtId="166" formatCode="0.0%"/>
    <numFmt numFmtId="167" formatCode="0.0"/>
    <numFmt numFmtId="168" formatCode="#,##0.0"/>
    <numFmt numFmtId="169" formatCode="0.000000"/>
  </numFmts>
  <fonts count="22">
    <font>
      <sz val="10"/>
      <color rgb="FF000000"/>
      <name val="Arial"/>
      <charset val="1"/>
    </font>
    <font>
      <b/>
      <sz val="11"/>
      <color rgb="FF000000"/>
      <name val="Nunito"/>
    </font>
    <font>
      <sz val="11"/>
      <color rgb="FF000000"/>
      <name val="Nunito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Nunito"/>
    </font>
    <font>
      <sz val="10"/>
      <color rgb="FF000000"/>
      <name val="Calibri"/>
      <family val="2"/>
    </font>
    <font>
      <sz val="11"/>
      <color rgb="FF000000"/>
      <name val="Overlock"/>
      <charset val="1"/>
    </font>
    <font>
      <b/>
      <sz val="10"/>
      <color rgb="FF000000"/>
      <name val="Nunito"/>
    </font>
    <font>
      <sz val="15"/>
      <color rgb="FF000000"/>
      <name val="Nunito"/>
    </font>
    <font>
      <b/>
      <sz val="12"/>
      <color rgb="FF000000"/>
      <name val="Nunito"/>
    </font>
    <font>
      <sz val="10"/>
      <color rgb="FF000000"/>
      <name val="Overlock"/>
      <charset val="1"/>
    </font>
    <font>
      <sz val="12"/>
      <color rgb="FF000000"/>
      <name val="Overlock"/>
      <charset val="1"/>
    </font>
    <font>
      <sz val="11"/>
      <color rgb="FF000000"/>
      <name val="Calibri"/>
      <family val="2"/>
    </font>
    <font>
      <sz val="12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14"/>
      <color rgb="FF0B5394"/>
      <name val="Arial"/>
      <family val="2"/>
    </font>
    <font>
      <b/>
      <sz val="11"/>
      <color rgb="FF000000"/>
      <name val="Nunito Regula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E7B8AF"/>
        <bgColor rgb="FFF4B18B"/>
      </patternFill>
    </fill>
    <fill>
      <patternFill patternType="solid">
        <fgColor rgb="FFB6D7A8"/>
        <bgColor rgb="FFAAD093"/>
      </patternFill>
    </fill>
    <fill>
      <patternFill patternType="solid">
        <fgColor rgb="FFFEF2CB"/>
        <bgColor rgb="FFFFE7B0"/>
      </patternFill>
    </fill>
    <fill>
      <patternFill patternType="solid">
        <fgColor rgb="FFDEEAF6"/>
        <bgColor rgb="FFDDDDDD"/>
      </patternFill>
    </fill>
    <fill>
      <patternFill patternType="darkGray">
        <fgColor rgb="FFA7D08B"/>
        <bgColor rgb="FFAAD093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/>
    <xf numFmtId="164" fontId="21" fillId="0" borderId="0" applyFont="0" applyFill="0" applyBorder="0" applyAlignment="0" applyProtection="0"/>
  </cellStyleXfs>
  <cellXfs count="157">
    <xf numFmtId="0" fontId="0" fillId="0" borderId="0" xfId="0"/>
    <xf numFmtId="4" fontId="1" fillId="2" borderId="1" xfId="0" applyNumberFormat="1" applyFont="1" applyFill="1" applyBorder="1" applyAlignment="1"/>
    <xf numFmtId="0" fontId="2" fillId="0" borderId="1" xfId="0" applyFont="1" applyBorder="1"/>
    <xf numFmtId="0" fontId="1" fillId="0" borderId="1" xfId="0" applyFont="1" applyBorder="1"/>
    <xf numFmtId="0" fontId="1" fillId="3" borderId="1" xfId="0" applyFont="1" applyFill="1" applyBorder="1"/>
    <xf numFmtId="0" fontId="1" fillId="3" borderId="1" xfId="0" applyFont="1" applyFill="1" applyBorder="1" applyAlignment="1"/>
    <xf numFmtId="165" fontId="2" fillId="2" borderId="1" xfId="0" applyNumberFormat="1" applyFont="1" applyFill="1" applyBorder="1" applyAlignment="1"/>
    <xf numFmtId="4" fontId="0" fillId="4" borderId="1" xfId="0" applyNumberFormat="1" applyFont="1" applyFill="1" applyBorder="1"/>
    <xf numFmtId="165" fontId="2" fillId="2" borderId="1" xfId="0" applyNumberFormat="1" applyFont="1" applyFill="1" applyBorder="1"/>
    <xf numFmtId="2" fontId="0" fillId="0" borderId="0" xfId="0" applyNumberFormat="1" applyFont="1"/>
    <xf numFmtId="165" fontId="1" fillId="4" borderId="1" xfId="0" applyNumberFormat="1" applyFont="1" applyFill="1" applyBorder="1"/>
    <xf numFmtId="4" fontId="3" fillId="4" borderId="1" xfId="0" applyNumberFormat="1" applyFont="1" applyFill="1" applyBorder="1"/>
    <xf numFmtId="2" fontId="0" fillId="4" borderId="1" xfId="0" applyNumberFormat="1" applyFont="1" applyFill="1" applyBorder="1"/>
    <xf numFmtId="3" fontId="2" fillId="2" borderId="1" xfId="0" applyNumberFormat="1" applyFont="1" applyFill="1" applyBorder="1" applyAlignment="1"/>
    <xf numFmtId="3" fontId="2" fillId="2" borderId="1" xfId="0" applyNumberFormat="1" applyFont="1" applyFill="1" applyBorder="1"/>
    <xf numFmtId="2" fontId="3" fillId="4" borderId="1" xfId="0" applyNumberFormat="1" applyFont="1" applyFill="1" applyBorder="1"/>
    <xf numFmtId="0" fontId="3" fillId="0" borderId="2" xfId="0" applyFont="1" applyBorder="1"/>
    <xf numFmtId="0" fontId="2" fillId="0" borderId="3" xfId="0" applyFont="1" applyBorder="1"/>
    <xf numFmtId="4" fontId="2" fillId="2" borderId="3" xfId="0" applyNumberFormat="1" applyFont="1" applyFill="1" applyBorder="1"/>
    <xf numFmtId="0" fontId="4" fillId="4" borderId="3" xfId="0" applyFont="1" applyFill="1" applyBorder="1"/>
    <xf numFmtId="0" fontId="4" fillId="5" borderId="3" xfId="0" applyFont="1" applyFill="1" applyBorder="1"/>
    <xf numFmtId="0" fontId="2" fillId="3" borderId="4" xfId="0" applyFont="1" applyFill="1" applyBorder="1" applyAlignment="1"/>
    <xf numFmtId="4" fontId="5" fillId="5" borderId="1" xfId="0" applyNumberFormat="1" applyFont="1" applyFill="1" applyBorder="1"/>
    <xf numFmtId="0" fontId="2" fillId="3" borderId="1" xfId="0" applyFont="1" applyFill="1" applyBorder="1"/>
    <xf numFmtId="0" fontId="3" fillId="0" borderId="5" xfId="0" applyFont="1" applyBorder="1"/>
    <xf numFmtId="0" fontId="2" fillId="0" borderId="6" xfId="0" applyFont="1" applyBorder="1"/>
    <xf numFmtId="4" fontId="2" fillId="2" borderId="7" xfId="0" applyNumberFormat="1" applyFont="1" applyFill="1" applyBorder="1"/>
    <xf numFmtId="0" fontId="4" fillId="4" borderId="7" xfId="0" applyFont="1" applyFill="1" applyBorder="1"/>
    <xf numFmtId="0" fontId="4" fillId="5" borderId="8" xfId="0" applyFont="1" applyFill="1" applyBorder="1"/>
    <xf numFmtId="0" fontId="2" fillId="3" borderId="1" xfId="0" applyFont="1" applyFill="1" applyBorder="1" applyAlignment="1"/>
    <xf numFmtId="0" fontId="6" fillId="0" borderId="0" xfId="0" applyFont="1"/>
    <xf numFmtId="0" fontId="1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vertical="top"/>
    </xf>
    <xf numFmtId="0" fontId="1" fillId="3" borderId="1" xfId="0" applyFont="1" applyFill="1" applyBorder="1" applyAlignment="1">
      <alignment vertical="top" wrapText="1"/>
    </xf>
    <xf numFmtId="0" fontId="6" fillId="0" borderId="0" xfId="0" applyFont="1" applyAlignment="1">
      <alignment vertical="top"/>
    </xf>
    <xf numFmtId="0" fontId="0" fillId="0" borderId="0" xfId="0" applyFont="1" applyAlignment="1">
      <alignment vertical="top"/>
    </xf>
    <xf numFmtId="166" fontId="2" fillId="4" borderId="1" xfId="0" applyNumberFormat="1" applyFont="1" applyFill="1" applyBorder="1"/>
    <xf numFmtId="165" fontId="2" fillId="0" borderId="1" xfId="0" applyNumberFormat="1" applyFont="1" applyBorder="1"/>
    <xf numFmtId="165" fontId="2" fillId="5" borderId="1" xfId="0" applyNumberFormat="1" applyFont="1" applyFill="1" applyBorder="1"/>
    <xf numFmtId="10" fontId="2" fillId="4" borderId="1" xfId="0" applyNumberFormat="1" applyFont="1" applyFill="1" applyBorder="1"/>
    <xf numFmtId="166" fontId="1" fillId="4" borderId="1" xfId="0" applyNumberFormat="1" applyFont="1" applyFill="1" applyBorder="1"/>
    <xf numFmtId="0" fontId="2" fillId="0" borderId="0" xfId="0" applyFont="1"/>
    <xf numFmtId="0" fontId="2" fillId="0" borderId="6" xfId="0" applyFont="1" applyBorder="1" applyAlignment="1">
      <alignment vertical="top"/>
    </xf>
    <xf numFmtId="0" fontId="1" fillId="6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2" fillId="5" borderId="1" xfId="0" applyFont="1" applyFill="1" applyBorder="1"/>
    <xf numFmtId="166" fontId="2" fillId="5" borderId="1" xfId="0" applyNumberFormat="1" applyFont="1" applyFill="1" applyBorder="1"/>
    <xf numFmtId="0" fontId="2" fillId="0" borderId="1" xfId="0" applyFont="1" applyBorder="1" applyAlignment="1">
      <alignment wrapText="1"/>
    </xf>
    <xf numFmtId="3" fontId="2" fillId="2" borderId="1" xfId="0" applyNumberFormat="1" applyFont="1" applyFill="1" applyBorder="1" applyAlignment="1">
      <alignment wrapText="1"/>
    </xf>
    <xf numFmtId="166" fontId="2" fillId="4" borderId="1" xfId="0" applyNumberFormat="1" applyFont="1" applyFill="1" applyBorder="1" applyAlignment="1">
      <alignment wrapText="1"/>
    </xf>
    <xf numFmtId="4" fontId="2" fillId="2" borderId="1" xfId="0" applyNumberFormat="1" applyFont="1" applyFill="1" applyBorder="1" applyAlignment="1">
      <alignment wrapText="1"/>
    </xf>
    <xf numFmtId="166" fontId="1" fillId="4" borderId="1" xfId="0" applyNumberFormat="1" applyFont="1" applyFill="1" applyBorder="1" applyAlignment="1">
      <alignment wrapText="1"/>
    </xf>
    <xf numFmtId="3" fontId="2" fillId="0" borderId="1" xfId="0" applyNumberFormat="1" applyFont="1" applyBorder="1"/>
    <xf numFmtId="167" fontId="2" fillId="0" borderId="1" xfId="0" applyNumberFormat="1" applyFont="1" applyBorder="1" applyAlignment="1">
      <alignment wrapText="1"/>
    </xf>
    <xf numFmtId="166" fontId="2" fillId="0" borderId="1" xfId="0" applyNumberFormat="1" applyFont="1" applyBorder="1" applyAlignment="1">
      <alignment wrapText="1"/>
    </xf>
    <xf numFmtId="0" fontId="7" fillId="0" borderId="0" xfId="0" applyFont="1" applyAlignment="1"/>
    <xf numFmtId="3" fontId="8" fillId="5" borderId="1" xfId="0" applyNumberFormat="1" applyFont="1" applyFill="1" applyBorder="1" applyAlignment="1">
      <alignment wrapText="1"/>
    </xf>
    <xf numFmtId="0" fontId="2" fillId="0" borderId="1" xfId="0" applyFont="1" applyBorder="1" applyAlignment="1"/>
    <xf numFmtId="0" fontId="1" fillId="0" borderId="1" xfId="0" applyFont="1" applyBorder="1" applyAlignment="1"/>
    <xf numFmtId="165" fontId="8" fillId="4" borderId="1" xfId="0" applyNumberFormat="1" applyFont="1" applyFill="1" applyBorder="1"/>
    <xf numFmtId="0" fontId="1" fillId="0" borderId="0" xfId="0" applyFont="1"/>
    <xf numFmtId="0" fontId="9" fillId="6" borderId="1" xfId="0" applyFont="1" applyFill="1" applyBorder="1" applyAlignment="1">
      <alignment vertical="top" wrapText="1"/>
    </xf>
    <xf numFmtId="0" fontId="1" fillId="0" borderId="9" xfId="0" applyFont="1" applyBorder="1" applyAlignment="1">
      <alignment horizontal="left" wrapText="1"/>
    </xf>
    <xf numFmtId="168" fontId="1" fillId="5" borderId="9" xfId="0" applyNumberFormat="1" applyFont="1" applyFill="1" applyBorder="1" applyAlignment="1">
      <alignment wrapText="1"/>
    </xf>
    <xf numFmtId="168" fontId="1" fillId="4" borderId="9" xfId="0" applyNumberFormat="1" applyFont="1" applyFill="1" applyBorder="1" applyAlignment="1">
      <alignment wrapText="1"/>
    </xf>
    <xf numFmtId="166" fontId="2" fillId="4" borderId="9" xfId="0" applyNumberFormat="1" applyFont="1" applyFill="1" applyBorder="1" applyAlignment="1">
      <alignment wrapText="1"/>
    </xf>
    <xf numFmtId="0" fontId="2" fillId="0" borderId="0" xfId="0" applyFont="1" applyAlignment="1"/>
    <xf numFmtId="0" fontId="1" fillId="0" borderId="1" xfId="0" applyFont="1" applyBorder="1" applyAlignment="1">
      <alignment horizontal="left" wrapText="1"/>
    </xf>
    <xf numFmtId="168" fontId="1" fillId="5" borderId="1" xfId="0" applyNumberFormat="1" applyFont="1" applyFill="1" applyBorder="1" applyAlignment="1">
      <alignment wrapText="1"/>
    </xf>
    <xf numFmtId="168" fontId="1" fillId="4" borderId="1" xfId="0" applyNumberFormat="1" applyFont="1" applyFill="1" applyBorder="1" applyAlignment="1">
      <alignment wrapText="1"/>
    </xf>
    <xf numFmtId="168" fontId="1" fillId="5" borderId="10" xfId="0" applyNumberFormat="1" applyFont="1" applyFill="1" applyBorder="1"/>
    <xf numFmtId="168" fontId="1" fillId="4" borderId="11" xfId="0" applyNumberFormat="1" applyFont="1" applyFill="1" applyBorder="1" applyAlignment="1">
      <alignment wrapText="1"/>
    </xf>
    <xf numFmtId="168" fontId="2" fillId="0" borderId="0" xfId="0" applyNumberFormat="1" applyFont="1"/>
    <xf numFmtId="0" fontId="10" fillId="0" borderId="0" xfId="0" applyFont="1"/>
    <xf numFmtId="0" fontId="9" fillId="0" borderId="0" xfId="0" applyFont="1" applyAlignment="1"/>
    <xf numFmtId="4" fontId="6" fillId="0" borderId="0" xfId="0" applyNumberFormat="1" applyFont="1"/>
    <xf numFmtId="0" fontId="1" fillId="3" borderId="11" xfId="0" applyFont="1" applyFill="1" applyBorder="1" applyAlignment="1">
      <alignment horizontal="center"/>
    </xf>
    <xf numFmtId="0" fontId="1" fillId="3" borderId="0" xfId="0" applyFont="1" applyFill="1" applyAlignment="1">
      <alignment horizontal="left"/>
    </xf>
    <xf numFmtId="4" fontId="9" fillId="0" borderId="1" xfId="0" applyNumberFormat="1" applyFont="1" applyBorder="1"/>
    <xf numFmtId="3" fontId="2" fillId="4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3" fontId="1" fillId="4" borderId="12" xfId="0" applyNumberFormat="1" applyFont="1" applyFill="1" applyBorder="1" applyAlignment="1">
      <alignment wrapText="1"/>
    </xf>
    <xf numFmtId="166" fontId="1" fillId="4" borderId="12" xfId="0" applyNumberFormat="1" applyFont="1" applyFill="1" applyBorder="1" applyAlignment="1">
      <alignment wrapText="1"/>
    </xf>
    <xf numFmtId="165" fontId="1" fillId="4" borderId="1" xfId="0" applyNumberFormat="1" applyFont="1" applyFill="1" applyBorder="1" applyAlignment="1">
      <alignment wrapText="1"/>
    </xf>
    <xf numFmtId="166" fontId="1" fillId="4" borderId="13" xfId="0" applyNumberFormat="1" applyFont="1" applyFill="1" applyBorder="1" applyAlignment="1">
      <alignment wrapText="1"/>
    </xf>
    <xf numFmtId="0" fontId="9" fillId="0" borderId="0" xfId="0" applyFont="1" applyAlignment="1">
      <alignment vertical="top" wrapText="1"/>
    </xf>
    <xf numFmtId="0" fontId="0" fillId="0" borderId="0" xfId="0" applyFont="1" applyBorder="1" applyAlignment="1"/>
    <xf numFmtId="0" fontId="11" fillId="0" borderId="0" xfId="0" applyFont="1" applyBorder="1" applyAlignment="1">
      <alignment wrapText="1"/>
    </xf>
    <xf numFmtId="3" fontId="2" fillId="0" borderId="0" xfId="0" applyNumberFormat="1" applyFont="1" applyBorder="1" applyAlignment="1">
      <alignment wrapText="1"/>
    </xf>
    <xf numFmtId="0" fontId="12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4" fillId="0" borderId="0" xfId="0" applyFont="1" applyAlignment="1"/>
    <xf numFmtId="0" fontId="8" fillId="2" borderId="1" xfId="0" applyFont="1" applyFill="1" applyBorder="1" applyAlignment="1">
      <alignment wrapText="1"/>
    </xf>
    <xf numFmtId="3" fontId="8" fillId="2" borderId="1" xfId="0" applyNumberFormat="1" applyFont="1" applyFill="1" applyBorder="1" applyAlignment="1">
      <alignment wrapText="1"/>
    </xf>
    <xf numFmtId="0" fontId="14" fillId="0" borderId="0" xfId="0" applyFont="1"/>
    <xf numFmtId="0" fontId="15" fillId="0" borderId="0" xfId="0" applyFont="1"/>
    <xf numFmtId="0" fontId="8" fillId="2" borderId="15" xfId="0" applyFont="1" applyFill="1" applyBorder="1" applyAlignment="1">
      <alignment wrapText="1"/>
    </xf>
    <xf numFmtId="0" fontId="2" fillId="2" borderId="15" xfId="0" applyFont="1" applyFill="1" applyBorder="1" applyAlignment="1">
      <alignment wrapText="1"/>
    </xf>
    <xf numFmtId="3" fontId="8" fillId="2" borderId="15" xfId="0" applyNumberFormat="1" applyFont="1" applyFill="1" applyBorder="1" applyAlignment="1">
      <alignment wrapText="1"/>
    </xf>
    <xf numFmtId="0" fontId="5" fillId="0" borderId="1" xfId="0" applyFont="1" applyBorder="1" applyAlignment="1"/>
    <xf numFmtId="0" fontId="4" fillId="0" borderId="1" xfId="0" applyFont="1" applyBorder="1" applyAlignment="1">
      <alignment vertical="center" wrapText="1"/>
    </xf>
    <xf numFmtId="165" fontId="1" fillId="5" borderId="1" xfId="0" applyNumberFormat="1" applyFont="1" applyFill="1" applyBorder="1" applyAlignment="1">
      <alignment wrapText="1"/>
    </xf>
    <xf numFmtId="10" fontId="1" fillId="4" borderId="16" xfId="0" applyNumberFormat="1" applyFont="1" applyFill="1" applyBorder="1"/>
    <xf numFmtId="0" fontId="4" fillId="0" borderId="0" xfId="0" applyFont="1" applyAlignment="1">
      <alignment vertical="center" wrapText="1"/>
    </xf>
    <xf numFmtId="10" fontId="4" fillId="0" borderId="0" xfId="0" applyNumberFormat="1" applyFont="1"/>
    <xf numFmtId="0" fontId="1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wrapText="1"/>
    </xf>
    <xf numFmtId="0" fontId="5" fillId="0" borderId="1" xfId="0" applyFont="1" applyBorder="1"/>
    <xf numFmtId="4" fontId="16" fillId="0" borderId="0" xfId="0" applyNumberFormat="1" applyFont="1" applyAlignment="1">
      <alignment horizontal="right"/>
    </xf>
    <xf numFmtId="0" fontId="5" fillId="0" borderId="5" xfId="0" applyFont="1" applyBorder="1"/>
    <xf numFmtId="0" fontId="17" fillId="0" borderId="0" xfId="0" applyFont="1"/>
    <xf numFmtId="4" fontId="17" fillId="0" borderId="0" xfId="0" applyNumberFormat="1" applyFont="1" applyAlignment="1">
      <alignment horizontal="right"/>
    </xf>
    <xf numFmtId="4" fontId="18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right"/>
    </xf>
    <xf numFmtId="0" fontId="0" fillId="0" borderId="0" xfId="0" applyFont="1" applyAlignment="1">
      <alignment vertical="center" wrapText="1"/>
    </xf>
    <xf numFmtId="4" fontId="5" fillId="5" borderId="1" xfId="0" applyNumberFormat="1" applyFont="1" applyFill="1" applyBorder="1" applyAlignment="1"/>
    <xf numFmtId="0" fontId="19" fillId="0" borderId="0" xfId="0" applyFont="1" applyAlignment="1"/>
    <xf numFmtId="3" fontId="5" fillId="5" borderId="14" xfId="0" applyNumberFormat="1" applyFont="1" applyFill="1" applyBorder="1"/>
    <xf numFmtId="166" fontId="8" fillId="5" borderId="1" xfId="0" applyNumberFormat="1" applyFont="1" applyFill="1" applyBorder="1" applyAlignment="1">
      <alignment wrapText="1"/>
    </xf>
    <xf numFmtId="3" fontId="1" fillId="4" borderId="17" xfId="0" applyNumberFormat="1" applyFont="1" applyFill="1" applyBorder="1" applyAlignment="1">
      <alignment wrapText="1"/>
    </xf>
    <xf numFmtId="166" fontId="1" fillId="4" borderId="17" xfId="0" applyNumberFormat="1" applyFont="1" applyFill="1" applyBorder="1" applyAlignment="1">
      <alignment wrapText="1"/>
    </xf>
    <xf numFmtId="0" fontId="6" fillId="0" borderId="18" xfId="0" applyFont="1" applyBorder="1"/>
    <xf numFmtId="0" fontId="0" fillId="0" borderId="18" xfId="0" applyBorder="1"/>
    <xf numFmtId="165" fontId="1" fillId="4" borderId="12" xfId="0" applyNumberFormat="1" applyFont="1" applyFill="1" applyBorder="1" applyAlignment="1">
      <alignment wrapText="1"/>
    </xf>
    <xf numFmtId="0" fontId="20" fillId="0" borderId="12" xfId="0" applyFont="1" applyBorder="1" applyAlignment="1">
      <alignment wrapText="1"/>
    </xf>
    <xf numFmtId="0" fontId="20" fillId="0" borderId="0" xfId="0" applyFont="1" applyBorder="1" applyAlignment="1"/>
    <xf numFmtId="0" fontId="20" fillId="0" borderId="18" xfId="0" applyFont="1" applyBorder="1" applyAlignment="1">
      <alignment vertical="top" wrapText="1"/>
    </xf>
    <xf numFmtId="0" fontId="1" fillId="0" borderId="18" xfId="0" applyFont="1" applyBorder="1" applyAlignment="1">
      <alignment vertical="top" wrapText="1"/>
    </xf>
    <xf numFmtId="2" fontId="0" fillId="0" borderId="0" xfId="0" applyNumberFormat="1"/>
    <xf numFmtId="165" fontId="2" fillId="2" borderId="1" xfId="0" applyNumberFormat="1" applyFont="1" applyFill="1" applyBorder="1" applyAlignment="1">
      <alignment horizontal="left"/>
    </xf>
    <xf numFmtId="165" fontId="0" fillId="0" borderId="0" xfId="0" applyNumberFormat="1"/>
    <xf numFmtId="169" fontId="0" fillId="0" borderId="0" xfId="0" applyNumberFormat="1" applyAlignment="1">
      <alignment horizontal="left" indent="6"/>
    </xf>
    <xf numFmtId="169" fontId="0" fillId="0" borderId="0" xfId="0" applyNumberFormat="1"/>
    <xf numFmtId="164" fontId="0" fillId="0" borderId="0" xfId="0" applyNumberFormat="1"/>
    <xf numFmtId="3" fontId="6" fillId="0" borderId="0" xfId="0" applyNumberFormat="1" applyFont="1"/>
    <xf numFmtId="164" fontId="6" fillId="0" borderId="0" xfId="1" applyFont="1"/>
    <xf numFmtId="3" fontId="9" fillId="0" borderId="0" xfId="0" applyNumberFormat="1" applyFont="1" applyAlignment="1">
      <alignment vertical="top" wrapText="1"/>
    </xf>
    <xf numFmtId="0" fontId="8" fillId="2" borderId="1" xfId="0" applyFont="1" applyFill="1" applyBorder="1" applyAlignment="1"/>
    <xf numFmtId="164" fontId="6" fillId="0" borderId="0" xfId="0" applyNumberFormat="1" applyFont="1"/>
    <xf numFmtId="164" fontId="0" fillId="0" borderId="0" xfId="1" applyFont="1"/>
    <xf numFmtId="0" fontId="1" fillId="3" borderId="1" xfId="0" applyFont="1" applyFill="1" applyBorder="1" applyAlignment="1">
      <alignment horizontal="center"/>
    </xf>
    <xf numFmtId="164" fontId="2" fillId="0" borderId="0" xfId="1" applyFont="1"/>
    <xf numFmtId="43" fontId="2" fillId="0" borderId="0" xfId="0" applyNumberFormat="1" applyFont="1"/>
    <xf numFmtId="43" fontId="0" fillId="0" borderId="0" xfId="0" applyNumberFormat="1"/>
    <xf numFmtId="164" fontId="2" fillId="0" borderId="1" xfId="1" applyFont="1" applyFill="1" applyBorder="1" applyAlignment="1">
      <alignment wrapText="1"/>
    </xf>
    <xf numFmtId="0" fontId="6" fillId="0" borderId="0" xfId="0" applyFont="1" applyFill="1" applyBorder="1"/>
    <xf numFmtId="4" fontId="2" fillId="0" borderId="0" xfId="0" applyNumberFormat="1" applyFont="1" applyFill="1" applyBorder="1" applyAlignment="1">
      <alignment wrapText="1"/>
    </xf>
    <xf numFmtId="164" fontId="6" fillId="0" borderId="0" xfId="1" applyFont="1" applyFill="1" applyBorder="1"/>
    <xf numFmtId="164" fontId="6" fillId="0" borderId="0" xfId="1" applyFont="1" applyAlignment="1">
      <alignment vertical="top"/>
    </xf>
    <xf numFmtId="43" fontId="6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EF8A45"/>
      <rgbColor rgb="FFA7D08B"/>
      <rgbColor rgb="FFC4D9EF"/>
      <rgbColor rgb="FFFFCC2C"/>
      <rgbColor rgb="FFF4B18B"/>
      <rgbColor rgb="FF9DC3E6"/>
      <rgbColor rgb="FFC79400"/>
      <rgbColor rgb="FF5182C3"/>
      <rgbColor rgb="FFB6D7A8"/>
      <rgbColor rgb="FF6EAA46"/>
      <rgbColor rgb="FF6F90D1"/>
      <rgbColor rgb="FF305C9D"/>
      <rgbColor rgb="FFC8C8C8"/>
      <rgbColor rgb="FF818181"/>
      <rgbColor rgb="FF94ABDB"/>
      <rgbColor rgb="FF505A4A"/>
      <rgbColor rgb="FFFEF2CB"/>
      <rgbColor rgb="FFDEEAF6"/>
      <rgbColor rgb="FFAFAFAF"/>
      <rgbColor rgb="FFF19761"/>
      <rgbColor rgb="FF0B5394"/>
      <rgbColor rgb="FFBBCDEA"/>
      <rgbColor rgb="FFFFCE52"/>
      <rgbColor rgb="FFD7D7D7"/>
      <rgbColor rgb="FFFFD966"/>
      <rgbColor rgb="FFA5BEE3"/>
      <rgbColor rgb="FFA1A1A1"/>
      <rgbColor rgb="FFFEBF00"/>
      <rgbColor rgb="FF4472C1"/>
      <rgbColor rgb="FFFFDE8E"/>
      <rgbColor rgb="FF79ACDD"/>
      <rgbColor rgb="FFDDDDDD"/>
      <rgbColor rgb="FFCAE1BE"/>
      <rgbColor rgb="FFFFE7B0"/>
      <rgbColor rgb="FF99CCFF"/>
      <rgbColor rgb="FFE7B8AF"/>
      <rgbColor rgb="FFB7B7B7"/>
      <rgbColor rgb="FFF8CEBA"/>
      <rgbColor rgb="FF3870C8"/>
      <rgbColor rgb="FF5A9AD5"/>
      <rgbColor rgb="FF88BE65"/>
      <rgbColor rgb="FFFFC61A"/>
      <rgbColor rgb="FFDAA400"/>
      <rgbColor rgb="FFEC7C30"/>
      <rgbColor rgb="FF767676"/>
      <rgbColor rgb="FF8B8B8B"/>
      <rgbColor rgb="FF6083CB"/>
      <rgbColor rgb="FF5B8D38"/>
      <rgbColor rgb="FFAAD093"/>
      <rgbColor rgb="FF1A1A1A"/>
      <rgbColor rgb="FF8F5502"/>
      <rgbColor rgb="FFCA651D"/>
      <rgbColor rgb="FF204172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8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r>
              <a:rPr lang="en-US" sz="1800" b="0" strike="noStrike" spc="-1">
                <a:solidFill>
                  <a:srgbClr val="000000"/>
                </a:solidFill>
                <a:latin typeface="Calibri"/>
                <a:ea typeface="Calibri"/>
              </a:rPr>
              <a:t>2020 Budget Revenue and Financing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col"/>
        <c:grouping val="stacked"/>
        <c:varyColors val="1"/>
        <c:ser>
          <c:idx val="0"/>
          <c:order val="0"/>
          <c:spPr>
            <a:solidFill>
              <a:schemeClr val="accent3">
                <a:lumMod val="50000"/>
              </a:schemeClr>
            </a:solidFill>
            <a:ln>
              <a:noFill/>
            </a:ln>
          </c:spPr>
          <c:invertIfNegative val="0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3FB1-4045-A7C8-03D5185672CF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3FB1-4045-A7C8-03D5185672CF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3FB1-4045-A7C8-03D5185672CF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3-3FB1-4045-A7C8-03D5185672CF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4-3FB1-4045-A7C8-03D5185672CF}"/>
              </c:ext>
            </c:extLst>
          </c:dPt>
          <c:dPt>
            <c:idx val="5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5-3FB1-4045-A7C8-03D5185672CF}"/>
              </c:ext>
            </c:extLst>
          </c:dPt>
          <c:dPt>
            <c:idx val="6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6-3FB1-4045-A7C8-03D5185672CF}"/>
              </c:ext>
            </c:extLst>
          </c:dPt>
          <c:dPt>
            <c:idx val="7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7-3FB1-4045-A7C8-03D5185672CF}"/>
              </c:ext>
            </c:extLst>
          </c:dPt>
          <c:dPt>
            <c:idx val="8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8-3FB1-4045-A7C8-03D5185672CF}"/>
              </c:ext>
            </c:extLst>
          </c:dPt>
          <c:dPt>
            <c:idx val="9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9-3FB1-4045-A7C8-03D5185672CF}"/>
              </c:ext>
            </c:extLst>
          </c:dPt>
          <c:dPt>
            <c:idx val="1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A-3FB1-4045-A7C8-03D5185672C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'Revenue and Financing Page '!$D$29:$D$39</c:f>
              <c:numCache>
                <c:formatCode>_(* #,##0_);_(* \(#,##0\);_(* \-??_);_(@_)</c:formatCode>
                <c:ptCount val="11"/>
                <c:pt idx="0">
                  <c:v>861140729402.56006</c:v>
                </c:pt>
                <c:pt idx="1">
                  <c:v>72750000000</c:v>
                </c:pt>
                <c:pt idx="2">
                  <c:v>179419000000</c:v>
                </c:pt>
                <c:pt idx="3">
                  <c:v>4099000000</c:v>
                </c:pt>
                <c:pt idx="4">
                  <c:v>15789679673</c:v>
                </c:pt>
                <c:pt idx="5">
                  <c:v>26441130221.949589</c:v>
                </c:pt>
                <c:pt idx="6">
                  <c:v>77282393529</c:v>
                </c:pt>
                <c:pt idx="7">
                  <c:v>481675677467.20996</c:v>
                </c:pt>
                <c:pt idx="8">
                  <c:v>39599000000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'Revenue and Financing Page '!$C$29:$C$39</c15:sqref>
                        </c15:formulaRef>
                      </c:ext>
                    </c:extLst>
                    <c:strCache>
                      <c:ptCount val="11"/>
                      <c:pt idx="0">
                        <c:v>Internally Generated Revenue</c:v>
                      </c:pt>
                      <c:pt idx="1">
                        <c:v>Statutory Allocation</c:v>
                      </c:pt>
                      <c:pt idx="2">
                        <c:v>Value Added Tax</c:v>
                      </c:pt>
                      <c:pt idx="3">
                        <c:v>Other Statutory Revenue</c:v>
                      </c:pt>
                      <c:pt idx="4">
                        <c:v>Domestic Grants</c:v>
                      </c:pt>
                      <c:pt idx="5">
                        <c:v>Foreign Grants</c:v>
                      </c:pt>
                      <c:pt idx="6">
                        <c:v>Opening Balance</c:v>
                      </c:pt>
                      <c:pt idx="7">
                        <c:v>Domestic Loans</c:v>
                      </c:pt>
                      <c:pt idx="8">
                        <c:v>Foreign Loans</c:v>
                      </c:pt>
                      <c:pt idx="9">
                        <c:v>Sales of Government Assets </c:v>
                      </c:pt>
                      <c:pt idx="10">
                        <c:v>Other Deficit Financing Items 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B-3FB1-4045-A7C8-03D5185672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-1615718224"/>
        <c:axId val="-1615716048"/>
      </c:barChart>
      <c:catAx>
        <c:axId val="-1615718224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615716048"/>
        <c:crosses val="autoZero"/>
        <c:auto val="1"/>
        <c:lblAlgn val="ctr"/>
        <c:lblOffset val="100"/>
        <c:noMultiLvlLbl val="1"/>
      </c:catAx>
      <c:valAx>
        <c:axId val="-1615716048"/>
        <c:scaling>
          <c:orientation val="minMax"/>
        </c:scaling>
        <c:delete val="0"/>
        <c:axPos val="l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r>
                  <a:rPr lang="en-US"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rPr>
                  <a:t>Naira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615718224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5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r>
              <a:rPr lang="en-US" sz="1500" b="0" strike="noStrike" spc="-1">
                <a:solidFill>
                  <a:srgbClr val="000000"/>
                </a:solidFill>
                <a:latin typeface="Calibri"/>
                <a:ea typeface="Calibri"/>
              </a:rPr>
              <a:t>2019 Budget Revenue and Financing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pieChart>
        <c:varyColors val="1"/>
        <c:ser>
          <c:idx val="0"/>
          <c:order val="0"/>
          <c:spPr>
            <a:gradFill>
              <a:gsLst>
                <a:gs pos="0">
                  <a:srgbClr val="6082CA"/>
                </a:gs>
                <a:gs pos="100000">
                  <a:srgbClr val="3D6FC9"/>
                </a:gs>
              </a:gsLst>
              <a:lin ang="5400000"/>
            </a:gradFill>
            <a:ln>
              <a:noFill/>
            </a:ln>
          </c:spPr>
          <c:dPt>
            <c:idx val="0"/>
            <c:bubble3D val="0"/>
            <c:spPr>
              <a:solidFill>
                <a:srgbClr val="3A61A7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0D01-46AF-97D0-0864F0F348E0}"/>
              </c:ext>
            </c:extLst>
          </c:dPt>
          <c:dPt>
            <c:idx val="1"/>
            <c:bubble3D val="0"/>
            <c:spPr>
              <a:solidFill>
                <a:srgbClr val="C96A2A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3-0D01-46AF-97D0-0864F0F348E0}"/>
              </c:ext>
            </c:extLst>
          </c:dPt>
          <c:dPt>
            <c:idx val="2"/>
            <c:bubble3D val="0"/>
            <c:spPr>
              <a:solidFill>
                <a:srgbClr val="8C8C8C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0D01-46AF-97D0-0864F0F348E0}"/>
              </c:ext>
            </c:extLst>
          </c:dPt>
          <c:dPt>
            <c:idx val="3"/>
            <c:bubble3D val="0"/>
            <c:spPr>
              <a:solidFill>
                <a:srgbClr val="D9A300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7-0D01-46AF-97D0-0864F0F348E0}"/>
              </c:ext>
            </c:extLst>
          </c:dPt>
          <c:dPt>
            <c:idx val="4"/>
            <c:bubble3D val="0"/>
            <c:spPr>
              <a:solidFill>
                <a:srgbClr val="4D84B5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9-0D01-46AF-97D0-0864F0F348E0}"/>
              </c:ext>
            </c:extLst>
          </c:dPt>
          <c:dPt>
            <c:idx val="5"/>
            <c:bubble3D val="0"/>
            <c:spPr>
              <a:solidFill>
                <a:srgbClr val="5F933C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B-0D01-46AF-97D0-0864F0F348E0}"/>
              </c:ext>
            </c:extLst>
          </c:dPt>
          <c:dPt>
            <c:idx val="6"/>
            <c:bubble3D val="0"/>
            <c:spPr>
              <a:solidFill>
                <a:srgbClr val="5780CA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D-0D01-46AF-97D0-0864F0F348E0}"/>
              </c:ext>
            </c:extLst>
          </c:dPt>
          <c:dPt>
            <c:idx val="7"/>
            <c:bubble3D val="0"/>
            <c:spPr>
              <a:solidFill>
                <a:srgbClr val="EF8A46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F-0D01-46AF-97D0-0864F0F348E0}"/>
              </c:ext>
            </c:extLst>
          </c:dPt>
          <c:dPt>
            <c:idx val="8"/>
            <c:bubble3D val="0"/>
            <c:spPr>
              <a:solidFill>
                <a:srgbClr val="AEAEAE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1-0D01-46AF-97D0-0864F0F348E0}"/>
              </c:ext>
            </c:extLst>
          </c:dPt>
          <c:dPt>
            <c:idx val="9"/>
            <c:bubble3D val="0"/>
            <c:spPr>
              <a:solidFill>
                <a:srgbClr val="FFC61A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3-0D01-46AF-97D0-0864F0F348E0}"/>
              </c:ext>
            </c:extLst>
          </c:dPt>
          <c:dPt>
            <c:idx val="10"/>
            <c:bubble3D val="0"/>
            <c:spPr>
              <a:solidFill>
                <a:srgbClr val="6BA5D9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5-0D01-46AF-97D0-0864F0F348E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bestFit"/>
            <c:showLegendKey val="1"/>
            <c:showVal val="1"/>
            <c:showCatName val="0"/>
            <c:showSerName val="0"/>
            <c:showPercent val="0"/>
            <c:showBubbleSize val="1"/>
            <c:separator>, </c:separator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'Revenue and Financing Page '!$E$29:$E$39</c:f>
              <c:numCache>
                <c:formatCode>0.0%</c:formatCode>
                <c:ptCount val="11"/>
                <c:pt idx="0">
                  <c:v>0.48978636653081714</c:v>
                </c:pt>
                <c:pt idx="1">
                  <c:v>4.1377624990328342E-2</c:v>
                </c:pt>
                <c:pt idx="2">
                  <c:v>0.10204717660673156</c:v>
                </c:pt>
                <c:pt idx="3">
                  <c:v>2.3313661145753384E-3</c:v>
                </c:pt>
                <c:pt idx="4">
                  <c:v>8.9806109172069319E-3</c:v>
                </c:pt>
                <c:pt idx="5">
                  <c:v>1.5038778977928073E-2</c:v>
                </c:pt>
                <c:pt idx="6">
                  <c:v>4.3955490004095391E-2</c:v>
                </c:pt>
                <c:pt idx="7">
                  <c:v>0.27396007627767094</c:v>
                </c:pt>
                <c:pt idx="8">
                  <c:v>2.2522509580646215E-2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'Revenue and Financing Page '!$C$29:$C$39</c15:sqref>
                        </c15:formulaRef>
                      </c:ext>
                    </c:extLst>
                    <c:strCache>
                      <c:ptCount val="11"/>
                      <c:pt idx="0">
                        <c:v>Internally Generated Revenue</c:v>
                      </c:pt>
                      <c:pt idx="1">
                        <c:v>Statutory Allocation</c:v>
                      </c:pt>
                      <c:pt idx="2">
                        <c:v>Value Added Tax</c:v>
                      </c:pt>
                      <c:pt idx="3">
                        <c:v>Other Statutory Revenue</c:v>
                      </c:pt>
                      <c:pt idx="4">
                        <c:v>Domestic Grants</c:v>
                      </c:pt>
                      <c:pt idx="5">
                        <c:v>Foreign Grants</c:v>
                      </c:pt>
                      <c:pt idx="6">
                        <c:v>Opening Balance</c:v>
                      </c:pt>
                      <c:pt idx="7">
                        <c:v>Domestic Loans</c:v>
                      </c:pt>
                      <c:pt idx="8">
                        <c:v>Foreign Loans</c:v>
                      </c:pt>
                      <c:pt idx="9">
                        <c:v>Sales of Government Assets </c:v>
                      </c:pt>
                      <c:pt idx="10">
                        <c:v>Other Deficit Financing Items 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16-0D01-46AF-97D0-0864F0F348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 rtl="0">
            <a:defRPr sz="1000" b="0" strike="noStrike" spc="-1">
              <a:solidFill>
                <a:srgbClr val="000000"/>
              </a:solidFill>
              <a:latin typeface="Calibri"/>
              <a:ea typeface="Calibri"/>
            </a:defRPr>
          </a:pPr>
          <a:endParaRPr lang="en-NG"/>
        </a:p>
      </c:tx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800" b="0" strike="noStrike" spc="-1">
                <a:solidFill>
                  <a:srgbClr val="757575"/>
                </a:solidFill>
                <a:latin typeface="Calibri"/>
                <a:ea typeface="Calibri"/>
              </a:defRPr>
            </a:pPr>
            <a:r>
              <a:rPr lang="en-US" sz="1800" b="0" strike="noStrike" spc="-1">
                <a:solidFill>
                  <a:srgbClr val="757575"/>
                </a:solidFill>
                <a:latin typeface="Calibri"/>
                <a:ea typeface="Calibri"/>
              </a:rPr>
              <a:t>2022 Budgeted Expenditure 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'Expenditure  Page '!$B$29</c:f>
              <c:strCache>
                <c:ptCount val="1"/>
                <c:pt idx="0">
                  <c:v>Budget Target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663E-4A13-9F18-AAE0B367B9B6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663E-4A13-9F18-AAE0B367B9B6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663E-4A13-9F18-AAE0B367B9B6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3-663E-4A13-9F18-AAE0B367B9B6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4-663E-4A13-9F18-AAE0B367B9B6}"/>
              </c:ext>
            </c:extLst>
          </c:dPt>
          <c:dPt>
            <c:idx val="5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5-663E-4A13-9F18-AAE0B367B9B6}"/>
              </c:ext>
            </c:extLst>
          </c:dPt>
          <c:dPt>
            <c:idx val="6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6-663E-4A13-9F18-AAE0B367B9B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'Expenditure  Page '!$A$30:$A$36</c:f>
              <c:strCache>
                <c:ptCount val="7"/>
                <c:pt idx="0">
                  <c:v>Personnel Cost</c:v>
                </c:pt>
                <c:pt idx="1">
                  <c:v>Overhead Cost</c:v>
                </c:pt>
                <c:pt idx="2">
                  <c:v>Consolidated Revenue Charges</c:v>
                </c:pt>
                <c:pt idx="3">
                  <c:v>Transfers</c:v>
                </c:pt>
                <c:pt idx="4">
                  <c:v>Interest Payments</c:v>
                </c:pt>
                <c:pt idx="5">
                  <c:v>Other Recurrent Expenditure</c:v>
                </c:pt>
                <c:pt idx="6">
                  <c:v>Capital Cost</c:v>
                </c:pt>
              </c:strCache>
            </c:strRef>
          </c:cat>
          <c:val>
            <c:numRef>
              <c:f>'Expenditure  Page '!$B$30:$B$36</c:f>
              <c:numCache>
                <c:formatCode>#,##0</c:formatCode>
                <c:ptCount val="7"/>
                <c:pt idx="0">
                  <c:v>189585543440</c:v>
                </c:pt>
                <c:pt idx="1">
                  <c:v>333433069713</c:v>
                </c:pt>
                <c:pt idx="2">
                  <c:v>0</c:v>
                </c:pt>
                <c:pt idx="3">
                  <c:v>0</c:v>
                </c:pt>
                <c:pt idx="4">
                  <c:v>68262190326.82</c:v>
                </c:pt>
                <c:pt idx="5">
                  <c:v>0</c:v>
                </c:pt>
                <c:pt idx="6">
                  <c:v>1166915806813.8999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63E-4A13-9F18-AAE0B367B9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7"/>
        <c:axId val="-1615711696"/>
        <c:axId val="-1615714960"/>
      </c:barChart>
      <c:catAx>
        <c:axId val="-1615711696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r>
                  <a:rPr lang="en-US"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rPr>
                  <a:t>Expenditure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1"/>
        <c:majorTickMark val="cross"/>
        <c:minorTickMark val="cross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615714960"/>
        <c:crosses val="autoZero"/>
        <c:auto val="1"/>
        <c:lblAlgn val="ctr"/>
        <c:lblOffset val="100"/>
        <c:noMultiLvlLbl val="1"/>
      </c:catAx>
      <c:valAx>
        <c:axId val="-1615714960"/>
        <c:scaling>
          <c:orientation val="minMax"/>
        </c:scaling>
        <c:delete val="0"/>
        <c:axPos val="l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r>
                  <a:rPr lang="en-US"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rPr>
                  <a:t>Amount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#,##0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615711696"/>
        <c:crosses val="autoZero"/>
        <c:crossBetween val="between"/>
        <c:dispUnits>
          <c:builtInUnit val="billions"/>
          <c:dispUnitsLbl/>
        </c:dispUnits>
      </c:valAx>
      <c:spPr>
        <a:solidFill>
          <a:srgbClr val="FFFFFF"/>
        </a:solidFill>
        <a:ln>
          <a:noFill/>
        </a:ln>
      </c:spPr>
    </c:plotArea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b="0">
                <a:solidFill>
                  <a:schemeClr val="tx1">
                    <a:lumMod val="50000"/>
                    <a:lumOff val="50000"/>
                  </a:schemeClr>
                </a:solidFill>
              </a:rPr>
              <a:t>Expenditure</a:t>
            </a:r>
            <a:r>
              <a:rPr lang="en-US" b="0" baseline="0">
                <a:solidFill>
                  <a:schemeClr val="tx1">
                    <a:lumMod val="50000"/>
                    <a:lumOff val="50000"/>
                  </a:schemeClr>
                </a:solidFill>
              </a:rPr>
              <a:t> type as % of total 2022 budget</a:t>
            </a:r>
            <a:endParaRPr lang="en-US" b="0">
              <a:solidFill>
                <a:schemeClr val="tx1">
                  <a:lumMod val="50000"/>
                  <a:lumOff val="50000"/>
                </a:schemeClr>
              </a:solidFill>
            </a:endParaRP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'Expenditure  Page '!$C$29</c:f>
              <c:strCache>
                <c:ptCount val="1"/>
                <c:pt idx="0">
                  <c:v>% of Total Budgeted Expenditure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'Expenditure  Page '!$A$30:$A$36</c:f>
              <c:strCache>
                <c:ptCount val="7"/>
                <c:pt idx="0">
                  <c:v>Personnel Cost</c:v>
                </c:pt>
                <c:pt idx="1">
                  <c:v>Overhead Cost</c:v>
                </c:pt>
                <c:pt idx="2">
                  <c:v>Consolidated Revenue Charges</c:v>
                </c:pt>
                <c:pt idx="3">
                  <c:v>Transfers</c:v>
                </c:pt>
                <c:pt idx="4">
                  <c:v>Interest Payments</c:v>
                </c:pt>
                <c:pt idx="5">
                  <c:v>Other Recurrent Expenditure</c:v>
                </c:pt>
                <c:pt idx="6">
                  <c:v>Capital Cost</c:v>
                </c:pt>
              </c:strCache>
            </c:strRef>
          </c:cat>
          <c:val>
            <c:numRef>
              <c:f>'Expenditure  Page '!$C$30:$C$36</c:f>
              <c:numCache>
                <c:formatCode>0.0%</c:formatCode>
                <c:ptCount val="7"/>
                <c:pt idx="0">
                  <c:v>0.10782954666732542</c:v>
                </c:pt>
                <c:pt idx="1">
                  <c:v>0.18964492808190409</c:v>
                </c:pt>
                <c:pt idx="2">
                  <c:v>0</c:v>
                </c:pt>
                <c:pt idx="3">
                  <c:v>0</c:v>
                </c:pt>
                <c:pt idx="4">
                  <c:v>3.8825117695691781E-2</c:v>
                </c:pt>
                <c:pt idx="5">
                  <c:v>0</c:v>
                </c:pt>
                <c:pt idx="6">
                  <c:v>0.66370040755507886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D3-450C-9336-A94E1EB5CB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754155730533702"/>
          <c:y val="0.16218285214348199"/>
          <c:w val="0.31912510936132998"/>
          <c:h val="0.8097779965004380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400" b="0" strike="noStrike" spc="-1">
                <a:solidFill>
                  <a:srgbClr val="595959"/>
                </a:solidFill>
                <a:latin typeface="Calibri"/>
                <a:ea typeface="Calibri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Calibri"/>
                <a:ea typeface="Calibri"/>
              </a:rPr>
              <a:t>2022 Budget General Framework
Billion Naira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col"/>
        <c:grouping val="stacked"/>
        <c:varyColors val="1"/>
        <c:ser>
          <c:idx val="0"/>
          <c:order val="0"/>
          <c:tx>
            <c:strRef>
              <c:f>'General Framework '!$C$6</c:f>
              <c:strCache>
                <c:ptCount val="1"/>
                <c:pt idx="0">
                  <c:v>2022 Approved Budget Billion Naira</c:v>
                </c:pt>
              </c:strCache>
            </c:strRef>
          </c:tx>
          <c:spPr>
            <a:solidFill>
              <a:schemeClr val="tx2"/>
            </a:solidFill>
            <a:ln>
              <a:noFill/>
            </a:ln>
          </c:spPr>
          <c:invertIfNegative val="0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397C-4262-B5EF-4463234E0E8C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397C-4262-B5EF-4463234E0E8C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397C-4262-B5EF-4463234E0E8C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3-397C-4262-B5EF-4463234E0E8C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4-397C-4262-B5EF-4463234E0E8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 strike="noStrike" spc="-1">
                    <a:solidFill>
                      <a:schemeClr val="bg1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'General Framework '!$A$7:$A$11</c:f>
              <c:strCache>
                <c:ptCount val="5"/>
                <c:pt idx="0">
                  <c:v>Total Budget Expenditure</c:v>
                </c:pt>
                <c:pt idx="1">
                  <c:v>Total Budget Revenue and Grants</c:v>
                </c:pt>
                <c:pt idx="2">
                  <c:v>Budget Deficit</c:v>
                </c:pt>
                <c:pt idx="3">
                  <c:v>Total Budget Financing</c:v>
                </c:pt>
                <c:pt idx="4">
                  <c:v>Financing Gap</c:v>
                </c:pt>
              </c:strCache>
            </c:strRef>
          </c:cat>
          <c:val>
            <c:numRef>
              <c:f>'General Framework '!$C$7:$C$11</c:f>
              <c:numCache>
                <c:formatCode>#,##0.0</c:formatCode>
                <c:ptCount val="5"/>
                <c:pt idx="0">
                  <c:v>1758.1966102937197</c:v>
                </c:pt>
                <c:pt idx="1">
                  <c:v>1236.9219328265099</c:v>
                </c:pt>
                <c:pt idx="2">
                  <c:v>521.27467746720993</c:v>
                </c:pt>
                <c:pt idx="3">
                  <c:v>521.27467746720993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97C-4262-B5EF-4463234E0E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6"/>
        <c:overlap val="100"/>
        <c:axId val="-1615712240"/>
        <c:axId val="-1615725840"/>
      </c:barChart>
      <c:catAx>
        <c:axId val="-1615712240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900" b="1" strike="noStrike" spc="-1">
                <a:solidFill>
                  <a:srgbClr val="595959"/>
                </a:solidFill>
                <a:latin typeface="Calibri"/>
                <a:ea typeface="Calibri"/>
              </a:defRPr>
            </a:pPr>
            <a:endParaRPr lang="en-NG"/>
          </a:p>
        </c:txPr>
        <c:crossAx val="-1615725840"/>
        <c:crosses val="autoZero"/>
        <c:auto val="1"/>
        <c:lblAlgn val="ctr"/>
        <c:lblOffset val="100"/>
        <c:noMultiLvlLbl val="1"/>
      </c:catAx>
      <c:valAx>
        <c:axId val="-1615725840"/>
        <c:scaling>
          <c:orientation val="minMax"/>
        </c:scaling>
        <c:delete val="0"/>
        <c:axPos val="l"/>
        <c:majorGridlines>
          <c:spPr>
            <a:ln w="648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Calibri"/>
                <a:ea typeface="Calibri"/>
              </a:defRPr>
            </a:pPr>
            <a:endParaRPr lang="en-NG"/>
          </a:p>
        </c:txPr>
        <c:crossAx val="-161571224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800" b="0" strike="noStrike" spc="-1">
                <a:solidFill>
                  <a:srgbClr val="757575"/>
                </a:solidFill>
                <a:latin typeface="Calibri"/>
                <a:ea typeface="Calibri"/>
              </a:defRPr>
            </a:pPr>
            <a:r>
              <a:rPr lang="en-US" sz="1800" b="0" strike="noStrike" spc="-1">
                <a:solidFill>
                  <a:srgbClr val="757575"/>
                </a:solidFill>
                <a:latin typeface="Calibri"/>
                <a:ea typeface="Calibri"/>
              </a:rPr>
              <a:t>2020 MDA Budgeted Expenditure Allocation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2472440944881898E-2"/>
          <c:y val="0.130088124213177"/>
          <c:w val="0.85335433070866096"/>
          <c:h val="0.6068820814099870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'Sectoral Allocations'!$B$5</c:f>
              <c:strCache>
                <c:ptCount val="1"/>
                <c:pt idx="0">
                  <c:v>Personnel Cost</c:v>
                </c:pt>
              </c:strCache>
            </c:strRef>
          </c:tx>
          <c:spPr>
            <a:solidFill>
              <a:srgbClr val="4472C4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'Sectoral Allocations'!$A$6:$A$16</c:f>
              <c:strCache>
                <c:ptCount val="9"/>
                <c:pt idx="0">
                  <c:v>General Public Services</c:v>
                </c:pt>
                <c:pt idx="1">
                  <c:v>Public Order and Safety</c:v>
                </c:pt>
                <c:pt idx="2">
                  <c:v>Economic Affairs</c:v>
                </c:pt>
                <c:pt idx="3">
                  <c:v>Environment</c:v>
                </c:pt>
                <c:pt idx="4">
                  <c:v>Housing and Community Amenities</c:v>
                </c:pt>
                <c:pt idx="5">
                  <c:v>Health</c:v>
                </c:pt>
                <c:pt idx="6">
                  <c:v>Recreation, Culture and Religion</c:v>
                </c:pt>
                <c:pt idx="7">
                  <c:v>Education</c:v>
                </c:pt>
                <c:pt idx="8">
                  <c:v>Social Protection</c:v>
                </c:pt>
              </c:strCache>
            </c:strRef>
          </c:cat>
          <c:val>
            <c:numRef>
              <c:f>'Sectoral Allocations'!$B$6:$B$16</c:f>
              <c:numCache>
                <c:formatCode>#,##0</c:formatCode>
                <c:ptCount val="11"/>
                <c:pt idx="0">
                  <c:v>60085422552.756851</c:v>
                </c:pt>
                <c:pt idx="1">
                  <c:v>10087193697.209999</c:v>
                </c:pt>
                <c:pt idx="2">
                  <c:v>11565274698.16</c:v>
                </c:pt>
                <c:pt idx="3">
                  <c:v>2102303002.28</c:v>
                </c:pt>
                <c:pt idx="4">
                  <c:v>4279006931.1599998</c:v>
                </c:pt>
                <c:pt idx="5">
                  <c:v>46187642356.349998</c:v>
                </c:pt>
                <c:pt idx="6">
                  <c:v>610358569.05999994</c:v>
                </c:pt>
                <c:pt idx="7">
                  <c:v>53634741217.680008</c:v>
                </c:pt>
                <c:pt idx="8">
                  <c:v>1033600416.8599999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7C-4899-9533-23593B7D0B7B}"/>
            </c:ext>
          </c:extLst>
        </c:ser>
        <c:ser>
          <c:idx val="1"/>
          <c:order val="1"/>
          <c:tx>
            <c:strRef>
              <c:f>'Sectoral Allocations'!$C$5</c:f>
              <c:strCache>
                <c:ptCount val="1"/>
                <c:pt idx="0">
                  <c:v>Overheads and Other Recurrent</c:v>
                </c:pt>
              </c:strCache>
            </c:strRef>
          </c:tx>
          <c:spPr>
            <a:solidFill>
              <a:srgbClr val="ED7D31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'Sectoral Allocations'!$A$6:$A$16</c:f>
              <c:strCache>
                <c:ptCount val="9"/>
                <c:pt idx="0">
                  <c:v>General Public Services</c:v>
                </c:pt>
                <c:pt idx="1">
                  <c:v>Public Order and Safety</c:v>
                </c:pt>
                <c:pt idx="2">
                  <c:v>Economic Affairs</c:v>
                </c:pt>
                <c:pt idx="3">
                  <c:v>Environment</c:v>
                </c:pt>
                <c:pt idx="4">
                  <c:v>Housing and Community Amenities</c:v>
                </c:pt>
                <c:pt idx="5">
                  <c:v>Health</c:v>
                </c:pt>
                <c:pt idx="6">
                  <c:v>Recreation, Culture and Religion</c:v>
                </c:pt>
                <c:pt idx="7">
                  <c:v>Education</c:v>
                </c:pt>
                <c:pt idx="8">
                  <c:v>Social Protection</c:v>
                </c:pt>
              </c:strCache>
            </c:strRef>
          </c:cat>
          <c:val>
            <c:numRef>
              <c:f>'Sectoral Allocations'!$C$6:$C$16</c:f>
              <c:numCache>
                <c:formatCode>#,##0</c:formatCode>
                <c:ptCount val="11"/>
                <c:pt idx="0">
                  <c:v>187060309834.79999</c:v>
                </c:pt>
                <c:pt idx="1">
                  <c:v>22000226615.02</c:v>
                </c:pt>
                <c:pt idx="2">
                  <c:v>45101292666.160004</c:v>
                </c:pt>
                <c:pt idx="3">
                  <c:v>27338822276.43</c:v>
                </c:pt>
                <c:pt idx="4">
                  <c:v>7089156567.54</c:v>
                </c:pt>
                <c:pt idx="5">
                  <c:v>42283415177.720001</c:v>
                </c:pt>
                <c:pt idx="6">
                  <c:v>6710033912.6900005</c:v>
                </c:pt>
                <c:pt idx="7">
                  <c:v>59035775251.099998</c:v>
                </c:pt>
                <c:pt idx="8">
                  <c:v>5076227743.46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7C-4899-9533-23593B7D0B7B}"/>
            </c:ext>
          </c:extLst>
        </c:ser>
        <c:ser>
          <c:idx val="2"/>
          <c:order val="2"/>
          <c:tx>
            <c:strRef>
              <c:f>'Sectoral Allocations'!$E$5</c:f>
              <c:strCache>
                <c:ptCount val="1"/>
                <c:pt idx="0">
                  <c:v>Capital Expenditure</c:v>
                </c:pt>
              </c:strCache>
            </c:strRef>
          </c:tx>
          <c:spPr>
            <a:solidFill>
              <a:srgbClr val="A5A5A5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'Sectoral Allocations'!$A$6:$A$16</c:f>
              <c:strCache>
                <c:ptCount val="9"/>
                <c:pt idx="0">
                  <c:v>General Public Services</c:v>
                </c:pt>
                <c:pt idx="1">
                  <c:v>Public Order and Safety</c:v>
                </c:pt>
                <c:pt idx="2">
                  <c:v>Economic Affairs</c:v>
                </c:pt>
                <c:pt idx="3">
                  <c:v>Environment</c:v>
                </c:pt>
                <c:pt idx="4">
                  <c:v>Housing and Community Amenities</c:v>
                </c:pt>
                <c:pt idx="5">
                  <c:v>Health</c:v>
                </c:pt>
                <c:pt idx="6">
                  <c:v>Recreation, Culture and Religion</c:v>
                </c:pt>
                <c:pt idx="7">
                  <c:v>Education</c:v>
                </c:pt>
                <c:pt idx="8">
                  <c:v>Social Protection</c:v>
                </c:pt>
              </c:strCache>
            </c:strRef>
          </c:cat>
          <c:val>
            <c:numRef>
              <c:f>'Sectoral Allocations'!$E$6:$E$16</c:f>
              <c:numCache>
                <c:formatCode>#,##0</c:formatCode>
                <c:ptCount val="11"/>
                <c:pt idx="0">
                  <c:v>355574601556.3866</c:v>
                </c:pt>
                <c:pt idx="1">
                  <c:v>38628417508.415749</c:v>
                </c:pt>
                <c:pt idx="2">
                  <c:v>515066101137.91504</c:v>
                </c:pt>
                <c:pt idx="3">
                  <c:v>63064102139.5</c:v>
                </c:pt>
                <c:pt idx="4">
                  <c:v>78250448452.120758</c:v>
                </c:pt>
                <c:pt idx="5">
                  <c:v>38877621224.369995</c:v>
                </c:pt>
                <c:pt idx="6">
                  <c:v>12898375167</c:v>
                </c:pt>
                <c:pt idx="7">
                  <c:v>60855678703.099991</c:v>
                </c:pt>
                <c:pt idx="8">
                  <c:v>3700460918.4749999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7C-4899-9533-23593B7D0B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3"/>
        <c:overlap val="100"/>
        <c:axId val="-1615722576"/>
        <c:axId val="-1615719856"/>
      </c:barChart>
      <c:catAx>
        <c:axId val="-1615722576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615719856"/>
        <c:crosses val="autoZero"/>
        <c:auto val="1"/>
        <c:lblAlgn val="ctr"/>
        <c:lblOffset val="100"/>
        <c:noMultiLvlLbl val="1"/>
      </c:catAx>
      <c:valAx>
        <c:axId val="-1615719856"/>
        <c:scaling>
          <c:orientation val="minMax"/>
        </c:scaling>
        <c:delete val="0"/>
        <c:axPos val="l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numFmt formatCode="General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615722576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>
        <c:manualLayout>
          <c:xMode val="edge"/>
          <c:yMode val="edge"/>
          <c:x val="0.19562327209098901"/>
          <c:y val="0.88395577495818201"/>
          <c:w val="0.54437672790901104"/>
          <c:h val="0.115898437223649"/>
        </c:manualLayout>
      </c:layout>
      <c:overlay val="0"/>
      <c:spPr>
        <a:noFill/>
        <a:ln>
          <a:noFill/>
        </a:ln>
      </c:spPr>
      <c:txPr>
        <a:bodyPr/>
        <a:lstStyle/>
        <a:p>
          <a:pPr>
            <a:defRPr sz="1000" b="0" strike="noStrike" spc="-1">
              <a:solidFill>
                <a:srgbClr val="1A1A1A"/>
              </a:solidFill>
              <a:latin typeface="Calibri"/>
              <a:ea typeface="Calibri"/>
            </a:defRPr>
          </a:pPr>
          <a:endParaRPr lang="en-NG"/>
        </a:p>
      </c:tx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600" b="1" strike="noStrike" spc="-1">
                <a:solidFill>
                  <a:srgbClr val="808080"/>
                </a:solidFill>
                <a:latin typeface="Calibri"/>
                <a:ea typeface="Calibri"/>
              </a:defRPr>
            </a:pPr>
            <a:r>
              <a:rPr lang="en-US" sz="1600" b="1" strike="noStrike" spc="-1">
                <a:solidFill>
                  <a:srgbClr val="808080"/>
                </a:solidFill>
                <a:latin typeface="Calibri"/>
                <a:ea typeface="Calibri"/>
              </a:rPr>
              <a:t>Ministry/ Sector Share of Budgeted Expenditure</a:t>
            </a:r>
          </a:p>
        </c:rich>
      </c:tx>
      <c:layout>
        <c:manualLayout>
          <c:xMode val="edge"/>
          <c:yMode val="edge"/>
          <c:x val="0.11186770428015599"/>
          <c:y val="5.35463047256476E-2"/>
        </c:manualLayout>
      </c:layout>
      <c:overlay val="0"/>
      <c:spPr>
        <a:noFill/>
        <a:ln>
          <a:noFill/>
        </a:ln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'Sectoral Allocations'!$G$5</c:f>
              <c:strCache>
                <c:ptCount val="1"/>
                <c:pt idx="0">
                  <c:v>Percentage of Total Budgeted Expenditure</c:v>
                </c:pt>
              </c:strCache>
            </c:strRef>
          </c:tx>
          <c:spPr>
            <a:solidFill>
              <a:srgbClr val="4472C4"/>
            </a:solidFill>
            <a:ln>
              <a:noFill/>
            </a:ln>
          </c:spPr>
          <c:dPt>
            <c:idx val="0"/>
            <c:bubble3D val="0"/>
            <c:spPr>
              <a:gradFill>
                <a:gsLst>
                  <a:gs pos="0">
                    <a:srgbClr val="4472C4"/>
                  </a:gs>
                  <a:gs pos="100000">
                    <a:srgbClr val="8FAADC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1-028E-44D2-A775-047327324D88}"/>
              </c:ext>
            </c:extLst>
          </c:dPt>
          <c:dPt>
            <c:idx val="1"/>
            <c:bubble3D val="0"/>
            <c:spPr>
              <a:gradFill>
                <a:gsLst>
                  <a:gs pos="0">
                    <a:srgbClr val="ED7D31"/>
                  </a:gs>
                  <a:gs pos="100000">
                    <a:srgbClr val="F4B183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3-028E-44D2-A775-047327324D88}"/>
              </c:ext>
            </c:extLst>
          </c:dPt>
          <c:dPt>
            <c:idx val="2"/>
            <c:bubble3D val="0"/>
            <c:spPr>
              <a:gradFill>
                <a:gsLst>
                  <a:gs pos="0">
                    <a:srgbClr val="A5A5A5"/>
                  </a:gs>
                  <a:gs pos="100000">
                    <a:srgbClr val="C9C9C9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5-028E-44D2-A775-047327324D88}"/>
              </c:ext>
            </c:extLst>
          </c:dPt>
          <c:dPt>
            <c:idx val="3"/>
            <c:bubble3D val="0"/>
            <c:spPr>
              <a:gradFill>
                <a:gsLst>
                  <a:gs pos="0">
                    <a:srgbClr val="FFC000"/>
                  </a:gs>
                  <a:gs pos="100000">
                    <a:srgbClr val="FFD966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7-028E-44D2-A775-047327324D88}"/>
              </c:ext>
            </c:extLst>
          </c:dPt>
          <c:dPt>
            <c:idx val="4"/>
            <c:bubble3D val="0"/>
            <c:spPr>
              <a:gradFill>
                <a:gsLst>
                  <a:gs pos="0">
                    <a:srgbClr val="5B9BD5"/>
                  </a:gs>
                  <a:gs pos="100000">
                    <a:srgbClr val="9DC3E6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9-028E-44D2-A775-047327324D88}"/>
              </c:ext>
            </c:extLst>
          </c:dPt>
          <c:dPt>
            <c:idx val="5"/>
            <c:bubble3D val="0"/>
            <c:spPr>
              <a:gradFill>
                <a:gsLst>
                  <a:gs pos="0">
                    <a:srgbClr val="70AD47"/>
                  </a:gs>
                  <a:gs pos="100000">
                    <a:srgbClr val="A9D18E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B-028E-44D2-A775-047327324D88}"/>
              </c:ext>
            </c:extLst>
          </c:dPt>
          <c:dPt>
            <c:idx val="6"/>
            <c:bubble3D val="0"/>
            <c:spPr>
              <a:gradFill>
                <a:gsLst>
                  <a:gs pos="0">
                    <a:srgbClr val="264478"/>
                  </a:gs>
                  <a:gs pos="100000">
                    <a:srgbClr val="5F86CC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D-028E-44D2-A775-047327324D88}"/>
              </c:ext>
            </c:extLst>
          </c:dPt>
          <c:dPt>
            <c:idx val="7"/>
            <c:bubble3D val="0"/>
            <c:spPr>
              <a:gradFill>
                <a:gsLst>
                  <a:gs pos="0">
                    <a:srgbClr val="9E480E"/>
                  </a:gs>
                  <a:gs pos="100000">
                    <a:srgbClr val="EF8944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F-028E-44D2-A775-047327324D88}"/>
              </c:ext>
            </c:extLst>
          </c:dPt>
          <c:dPt>
            <c:idx val="8"/>
            <c:bubble3D val="0"/>
            <c:spPr>
              <a:gradFill>
                <a:gsLst>
                  <a:gs pos="0">
                    <a:srgbClr val="636363"/>
                  </a:gs>
                  <a:gs pos="100000">
                    <a:srgbClr val="A1A1A1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1-028E-44D2-A775-047327324D88}"/>
              </c:ext>
            </c:extLst>
          </c:dPt>
          <c:dPt>
            <c:idx val="9"/>
            <c:bubble3D val="0"/>
            <c:spPr>
              <a:gradFill>
                <a:gsLst>
                  <a:gs pos="0">
                    <a:srgbClr val="997300"/>
                  </a:gs>
                  <a:gs pos="100000">
                    <a:srgbClr val="FFCA29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3-028E-44D2-A775-047327324D88}"/>
              </c:ext>
            </c:extLst>
          </c:dPt>
          <c:dPt>
            <c:idx val="10"/>
            <c:bubble3D val="0"/>
            <c:spPr>
              <a:gradFill>
                <a:gsLst>
                  <a:gs pos="0">
                    <a:srgbClr val="255E91"/>
                  </a:gs>
                  <a:gs pos="100000">
                    <a:srgbClr val="63A0D7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5-028E-44D2-A775-047327324D88}"/>
              </c:ext>
            </c:extLst>
          </c:dPt>
          <c:dPt>
            <c:idx val="11"/>
            <c:bubble3D val="0"/>
            <c:spPr>
              <a:gradFill>
                <a:gsLst>
                  <a:gs pos="0">
                    <a:srgbClr val="43682B"/>
                  </a:gs>
                  <a:gs pos="100000">
                    <a:srgbClr val="89C064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7-028E-44D2-A775-047327324D88}"/>
              </c:ext>
            </c:extLst>
          </c:dPt>
          <c:dPt>
            <c:idx val="12"/>
            <c:bubble3D val="0"/>
            <c:spPr>
              <a:gradFill>
                <a:gsLst>
                  <a:gs pos="0">
                    <a:srgbClr val="698ED0"/>
                  </a:gs>
                  <a:gs pos="100000">
                    <a:srgbClr val="A5BBE3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9-028E-44D2-A775-047327324D88}"/>
              </c:ext>
            </c:extLst>
          </c:dPt>
          <c:dPt>
            <c:idx val="13"/>
            <c:bubble3D val="0"/>
            <c:spPr>
              <a:gradFill>
                <a:gsLst>
                  <a:gs pos="0">
                    <a:srgbClr val="F1975A"/>
                  </a:gs>
                  <a:gs pos="100000">
                    <a:srgbClr val="F6C19C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B-028E-44D2-A775-047327324D88}"/>
              </c:ext>
            </c:extLst>
          </c:dPt>
          <c:dPt>
            <c:idx val="14"/>
            <c:bubble3D val="0"/>
            <c:spPr>
              <a:gradFill>
                <a:gsLst>
                  <a:gs pos="0">
                    <a:srgbClr val="B7B7B7"/>
                  </a:gs>
                  <a:gs pos="100000">
                    <a:srgbClr val="D4D4D4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D-028E-44D2-A775-047327324D88}"/>
              </c:ext>
            </c:extLst>
          </c:dPt>
          <c:dPt>
            <c:idx val="15"/>
            <c:bubble3D val="0"/>
            <c:spPr>
              <a:gradFill>
                <a:gsLst>
                  <a:gs pos="0">
                    <a:srgbClr val="FFCD33"/>
                  </a:gs>
                  <a:gs pos="100000">
                    <a:srgbClr val="FFE185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F-028E-44D2-A775-047327324D88}"/>
              </c:ext>
            </c:extLst>
          </c:dPt>
          <c:dPt>
            <c:idx val="16"/>
            <c:bubble3D val="0"/>
            <c:spPr>
              <a:gradFill>
                <a:gsLst>
                  <a:gs pos="0">
                    <a:srgbClr val="7CAFDD"/>
                  </a:gs>
                  <a:gs pos="100000">
                    <a:srgbClr val="B0CFEB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1-028E-44D2-A775-047327324D88}"/>
              </c:ext>
            </c:extLst>
          </c:dPt>
          <c:dPt>
            <c:idx val="17"/>
            <c:bubble3D val="0"/>
            <c:spPr>
              <a:gradFill>
                <a:gsLst>
                  <a:gs pos="0">
                    <a:srgbClr val="8CC168"/>
                  </a:gs>
                  <a:gs pos="100000">
                    <a:srgbClr val="BADAA4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3-028E-44D2-A775-047327324D88}"/>
              </c:ext>
            </c:extLst>
          </c:dPt>
          <c:dPt>
            <c:idx val="18"/>
            <c:bubble3D val="0"/>
            <c:spPr>
              <a:gradFill>
                <a:gsLst>
                  <a:gs pos="0">
                    <a:srgbClr val="335AA1"/>
                  </a:gs>
                  <a:gs pos="100000">
                    <a:srgbClr val="7798D4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5-028E-44D2-A775-047327324D88}"/>
              </c:ext>
            </c:extLst>
          </c:dPt>
          <c:dPt>
            <c:idx val="19"/>
            <c:bubble3D val="0"/>
            <c:spPr>
              <a:gradFill>
                <a:gsLst>
                  <a:gs pos="0">
                    <a:srgbClr val="D26012"/>
                  </a:gs>
                  <a:gs pos="100000">
                    <a:srgbClr val="F19D64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7-028E-44D2-A775-047327324D88}"/>
              </c:ext>
            </c:extLst>
          </c:dPt>
          <c:dPt>
            <c:idx val="20"/>
            <c:bubble3D val="0"/>
            <c:spPr>
              <a:gradFill>
                <a:gsLst>
                  <a:gs pos="0">
                    <a:srgbClr val="848484"/>
                  </a:gs>
                  <a:gs pos="100000">
                    <a:srgbClr val="B5B5B5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9-028E-44D2-A775-047327324D88}"/>
              </c:ext>
            </c:extLst>
          </c:dPt>
          <c:dPt>
            <c:idx val="21"/>
            <c:bubble3D val="0"/>
            <c:spPr>
              <a:gradFill>
                <a:gsLst>
                  <a:gs pos="0">
                    <a:srgbClr val="CC9A00"/>
                  </a:gs>
                  <a:gs pos="100000">
                    <a:srgbClr val="FFD247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B-028E-44D2-A775-047327324D8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strike="noStrike" spc="-1">
                    <a:solidFill>
                      <a:srgbClr val="40404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1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'Sectoral Allocations'!$A$6:$A$17</c:f>
              <c:strCache>
                <c:ptCount val="12"/>
                <c:pt idx="0">
                  <c:v>General Public Services</c:v>
                </c:pt>
                <c:pt idx="1">
                  <c:v>Public Order and Safety</c:v>
                </c:pt>
                <c:pt idx="2">
                  <c:v>Economic Affairs</c:v>
                </c:pt>
                <c:pt idx="3">
                  <c:v>Environment</c:v>
                </c:pt>
                <c:pt idx="4">
                  <c:v>Housing and Community Amenities</c:v>
                </c:pt>
                <c:pt idx="5">
                  <c:v>Health</c:v>
                </c:pt>
                <c:pt idx="6">
                  <c:v>Recreation, Culture and Religion</c:v>
                </c:pt>
                <c:pt idx="7">
                  <c:v>Education</c:v>
                </c:pt>
                <c:pt idx="8">
                  <c:v>Social Protection</c:v>
                </c:pt>
                <c:pt idx="11">
                  <c:v>Other MDA Expenditure</c:v>
                </c:pt>
              </c:strCache>
            </c:strRef>
          </c:cat>
          <c:val>
            <c:numRef>
              <c:f>'Sectoral Allocations'!$G$6:$G$17</c:f>
              <c:numCache>
                <c:formatCode>0.0%</c:formatCode>
                <c:ptCount val="12"/>
                <c:pt idx="0">
                  <c:v>0.3428059924670509</c:v>
                </c:pt>
                <c:pt idx="1">
                  <c:v>4.0220665542536879E-2</c:v>
                </c:pt>
                <c:pt idx="2">
                  <c:v>0.32518130518220195</c:v>
                </c:pt>
                <c:pt idx="3">
                  <c:v>5.2613699103171582E-2</c:v>
                </c:pt>
                <c:pt idx="4">
                  <c:v>5.097189439800439E-2</c:v>
                </c:pt>
                <c:pt idx="5">
                  <c:v>7.2431420930316473E-2</c:v>
                </c:pt>
                <c:pt idx="6">
                  <c:v>1.1499719388818698E-2</c:v>
                </c:pt>
                <c:pt idx="7">
                  <c:v>9.8695557798220965E-2</c:v>
                </c:pt>
                <c:pt idx="8">
                  <c:v>5.5797451896782571E-3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028E-44D2-A775-047327324D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</c:spPr>
    </c:plotArea>
    <c:legend>
      <c:legendPos val="r"/>
      <c:overlay val="0"/>
      <c:spPr>
        <a:solidFill>
          <a:srgbClr val="FFFFFF">
            <a:alpha val="50000"/>
          </a:srgbClr>
        </a:solidFill>
        <a:ln>
          <a:noFill/>
        </a:ln>
      </c:spPr>
      <c:txPr>
        <a:bodyPr/>
        <a:lstStyle/>
        <a:p>
          <a:pPr>
            <a:defRPr sz="900" b="0" strike="noStrike" spc="-1">
              <a:solidFill>
                <a:srgbClr val="595959"/>
              </a:solidFill>
              <a:latin typeface="Calibri"/>
              <a:ea typeface="Calibri"/>
            </a:defRPr>
          </a:pPr>
          <a:endParaRPr lang="en-NG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800" b="0" strike="noStrike" spc="-1">
                <a:solidFill>
                  <a:srgbClr val="757575"/>
                </a:solidFill>
                <a:latin typeface="Calibri"/>
                <a:ea typeface="Calibri"/>
              </a:defRPr>
            </a:pPr>
            <a:r>
              <a:rPr lang="en-US" sz="1800" b="0" strike="noStrike" spc="-1">
                <a:solidFill>
                  <a:srgbClr val="757575"/>
                </a:solidFill>
                <a:latin typeface="Calibri"/>
                <a:ea typeface="Calibri"/>
              </a:rPr>
              <a:t>Top 2022 Capital Project Allocations 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strRef>
              <c:f>'Main Capital Allocations '!$E$6:$E$7</c:f>
              <c:strCache>
                <c:ptCount val="2"/>
                <c:pt idx="0">
                  <c:v>Amount </c:v>
                </c:pt>
                <c:pt idx="1">
                  <c:v>93,000,000,000</c:v>
                </c:pt>
              </c:strCache>
            </c:strRef>
          </c:tx>
          <c:spPr>
            <a:solidFill>
              <a:schemeClr val="tx2"/>
            </a:solidFill>
            <a:ln>
              <a:noFill/>
            </a:ln>
          </c:spPr>
          <c:invertIfNegative val="0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80E-4CCB-999D-792E7EA8A9B4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E80E-4CCB-999D-792E7EA8A9B4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E80E-4CCB-999D-792E7EA8A9B4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3-E80E-4CCB-999D-792E7EA8A9B4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4-E80E-4CCB-999D-792E7EA8A9B4}"/>
              </c:ext>
            </c:extLst>
          </c:dPt>
          <c:dPt>
            <c:idx val="5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5-E80E-4CCB-999D-792E7EA8A9B4}"/>
              </c:ext>
            </c:extLst>
          </c:dPt>
          <c:dPt>
            <c:idx val="6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6-E80E-4CCB-999D-792E7EA8A9B4}"/>
              </c:ext>
            </c:extLst>
          </c:dPt>
          <c:dPt>
            <c:idx val="7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7-E80E-4CCB-999D-792E7EA8A9B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'Main Capital Allocations '!$A$7:$A$24</c:f>
              <c:strCache>
                <c:ptCount val="17"/>
                <c:pt idx="0">
                  <c:v>Red Line Rail</c:v>
                </c:pt>
                <c:pt idx="1">
                  <c:v>Blue Line Rail</c:v>
                </c:pt>
                <c:pt idx="2">
                  <c:v>Drainage Construction &amp; Dredging </c:v>
                </c:pt>
                <c:pt idx="3">
                  <c:v>Construction of New Office Blocks</c:v>
                </c:pt>
                <c:pt idx="4">
                  <c:v>Provision of Housing and Infrastructure</c:v>
                </c:pt>
                <c:pt idx="5">
                  <c:v>Rehabilitation/Upgrading of Eti-Osa/Lekki/Epe Expressway Project from Eleko Junction to Epe T-junction (Phase 1)</c:v>
                </c:pt>
                <c:pt idx="6">
                  <c:v>Channelisation</c:v>
                </c:pt>
                <c:pt idx="7">
                  <c:v>Procurement of Fire Equipment/Trucks </c:v>
                </c:pt>
                <c:pt idx="8">
                  <c:v>Construction/Rehabilitation of Hospitals</c:v>
                </c:pt>
                <c:pt idx="9">
                  <c:v>Construction/ Rehabilitation of Building</c:v>
                </c:pt>
                <c:pt idx="10">
                  <c:v>Provision of Infrastucture</c:v>
                </c:pt>
                <c:pt idx="11">
                  <c:v> Blueline rail Project (National Theatre to Marina)</c:v>
                </c:pt>
                <c:pt idx="12">
                  <c:v>Construction of Opebi Link Road</c:v>
                </c:pt>
                <c:pt idx="13">
                  <c:v>SMART City Projects</c:v>
                </c:pt>
                <c:pt idx="14">
                  <c:v>Lagos Badagry Expressway</c:v>
                </c:pt>
                <c:pt idx="15">
                  <c:v>Provision of Sports Infrastucture</c:v>
                </c:pt>
                <c:pt idx="16">
                  <c:v>Drainage Maintenance (EFAG)</c:v>
                </c:pt>
              </c:strCache>
            </c:strRef>
          </c:cat>
          <c:val>
            <c:numRef>
              <c:f>'Main Capital Allocations '!$E$7:$E$24</c:f>
              <c:numCache>
                <c:formatCode>#,##0</c:formatCode>
                <c:ptCount val="18"/>
                <c:pt idx="0">
                  <c:v>93000000000</c:v>
                </c:pt>
                <c:pt idx="1">
                  <c:v>60000000000</c:v>
                </c:pt>
                <c:pt idx="2">
                  <c:v>31050198728</c:v>
                </c:pt>
                <c:pt idx="3">
                  <c:v>21710993570</c:v>
                </c:pt>
                <c:pt idx="4">
                  <c:v>28112807778.700001</c:v>
                </c:pt>
                <c:pt idx="5">
                  <c:v>19648992462</c:v>
                </c:pt>
                <c:pt idx="6">
                  <c:v>16348780831.584251</c:v>
                </c:pt>
                <c:pt idx="7">
                  <c:v>15956350164</c:v>
                </c:pt>
                <c:pt idx="8">
                  <c:v>15219776378.91</c:v>
                </c:pt>
                <c:pt idx="9">
                  <c:v>12362230701.85</c:v>
                </c:pt>
                <c:pt idx="10">
                  <c:v>12166476142.325001</c:v>
                </c:pt>
                <c:pt idx="11">
                  <c:v>11566236645</c:v>
                </c:pt>
                <c:pt idx="12">
                  <c:v>11173958883.91</c:v>
                </c:pt>
                <c:pt idx="13">
                  <c:v>10000000019.5</c:v>
                </c:pt>
                <c:pt idx="14">
                  <c:v>9940953717</c:v>
                </c:pt>
                <c:pt idx="15">
                  <c:v>9747621571</c:v>
                </c:pt>
                <c:pt idx="16">
                  <c:v>9385686915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80E-4CCB-999D-792E7EA8A9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axId val="-1615718768"/>
        <c:axId val="-1615724208"/>
      </c:barChart>
      <c:catAx>
        <c:axId val="-1615718768"/>
        <c:scaling>
          <c:orientation val="maxMin"/>
        </c:scaling>
        <c:delete val="0"/>
        <c:axPos val="l"/>
        <c:numFmt formatCode="General" sourceLinked="1"/>
        <c:majorTickMark val="cross"/>
        <c:minorTickMark val="cross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615724208"/>
        <c:crosses val="autoZero"/>
        <c:auto val="1"/>
        <c:lblAlgn val="ctr"/>
        <c:lblOffset val="100"/>
        <c:noMultiLvlLbl val="1"/>
      </c:catAx>
      <c:valAx>
        <c:axId val="-1615724208"/>
        <c:scaling>
          <c:orientation val="minMax"/>
        </c:scaling>
        <c:delete val="0"/>
        <c:axPos val="b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r>
                  <a:rPr lang="en-US"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rPr>
                  <a:t>Amount 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General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615718768"/>
        <c:crosses val="max"/>
        <c:crossBetween val="between"/>
      </c:valAx>
    </c:plotArea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800" b="0" strike="noStrike" spc="-1">
                <a:solidFill>
                  <a:srgbClr val="757575"/>
                </a:solidFill>
                <a:latin typeface="Calibri"/>
                <a:ea typeface="Calibri"/>
              </a:defRPr>
            </a:pPr>
            <a:r>
              <a:rPr lang="en-US" sz="1800" b="0" strike="noStrike" spc="-1">
                <a:solidFill>
                  <a:srgbClr val="757575"/>
                </a:solidFill>
                <a:latin typeface="Calibri"/>
                <a:ea typeface="Calibri"/>
              </a:rPr>
              <a:t>2020 Capital Project Allocation - Top 5 and Other Capital Projects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'Main Capital Allocations '!$B$33</c:f>
              <c:strCache>
                <c:ptCount val="1"/>
                <c:pt idx="0">
                  <c:v>93,000,000,000</c:v>
                </c:pt>
              </c:strCache>
            </c:strRef>
          </c:tx>
          <c:spPr>
            <a:gradFill>
              <a:gsLst>
                <a:gs pos="0">
                  <a:srgbClr val="6082CA"/>
                </a:gs>
                <a:gs pos="100000">
                  <a:srgbClr val="3D6FC9"/>
                </a:gs>
              </a:gsLst>
              <a:lin ang="5400000"/>
            </a:gradFill>
            <a:ln>
              <a:noFill/>
            </a:ln>
          </c:spPr>
          <c:dPt>
            <c:idx val="0"/>
            <c:bubble3D val="0"/>
            <c:spPr>
              <a:solidFill>
                <a:srgbClr val="4472C4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B1D3-4DE6-B1A7-0BE954A08BCD}"/>
              </c:ext>
            </c:extLst>
          </c:dPt>
          <c:dPt>
            <c:idx val="1"/>
            <c:bubble3D val="0"/>
            <c:spPr>
              <a:solidFill>
                <a:srgbClr val="ED7D31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3-B1D3-4DE6-B1A7-0BE954A08BCD}"/>
              </c:ext>
            </c:extLst>
          </c:dPt>
          <c:dPt>
            <c:idx val="2"/>
            <c:bubble3D val="0"/>
            <c:spPr>
              <a:solidFill>
                <a:srgbClr val="A5A5A5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B1D3-4DE6-B1A7-0BE954A08BCD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7-B1D3-4DE6-B1A7-0BE954A08BCD}"/>
              </c:ext>
            </c:extLst>
          </c:dPt>
          <c:dPt>
            <c:idx val="4"/>
            <c:bubble3D val="0"/>
            <c:spPr>
              <a:solidFill>
                <a:srgbClr val="5B9BD5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9-B1D3-4DE6-B1A7-0BE954A08BCD}"/>
              </c:ext>
            </c:extLst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  <a:ea typeface="Calibri"/>
                    </a:defRPr>
                  </a:pPr>
                  <a:endParaRPr lang="en-NG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1D3-4DE6-B1A7-0BE954A08BCD}"/>
                </c:ext>
              </c:extLst>
            </c:dLbl>
            <c:dLbl>
              <c:idx val="1"/>
              <c:spPr/>
              <c:txPr>
                <a:bodyPr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  <a:ea typeface="Calibri"/>
                    </a:defRPr>
                  </a:pPr>
                  <a:endParaRPr lang="en-NG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1D3-4DE6-B1A7-0BE954A08BCD}"/>
                </c:ext>
              </c:extLst>
            </c:dLbl>
            <c:dLbl>
              <c:idx val="2"/>
              <c:spPr/>
              <c:txPr>
                <a:bodyPr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  <a:ea typeface="Calibri"/>
                    </a:defRPr>
                  </a:pPr>
                  <a:endParaRPr lang="en-NG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1D3-4DE6-B1A7-0BE954A08BCD}"/>
                </c:ext>
              </c:extLst>
            </c:dLbl>
            <c:dLbl>
              <c:idx val="3"/>
              <c:spPr/>
              <c:txPr>
                <a:bodyPr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  <a:ea typeface="Calibri"/>
                    </a:defRPr>
                  </a:pPr>
                  <a:endParaRPr lang="en-NG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1D3-4DE6-B1A7-0BE954A08BCD}"/>
                </c:ext>
              </c:extLst>
            </c:dLbl>
            <c:dLbl>
              <c:idx val="4"/>
              <c:spPr/>
              <c:txPr>
                <a:bodyPr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  <a:ea typeface="Calibri"/>
                    </a:defRPr>
                  </a:pPr>
                  <a:endParaRPr lang="en-NG"/>
                </a:p>
              </c:txPr>
              <c:dLblPos val="bestFit"/>
              <c:showLegendKey val="1"/>
              <c:showVal val="0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1D3-4DE6-B1A7-0BE954A08BC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'Main Capital Allocations '!$A$34:$A$38</c:f>
              <c:strCache>
                <c:ptCount val="5"/>
                <c:pt idx="0">
                  <c:v>Blue Line Rail</c:v>
                </c:pt>
                <c:pt idx="1">
                  <c:v>Drainage Construction &amp; Dredging </c:v>
                </c:pt>
                <c:pt idx="2">
                  <c:v>Provision of Housing and Infrastructure</c:v>
                </c:pt>
                <c:pt idx="3">
                  <c:v>Rehabilitation/Upgrading of Eti-Osa/Lekki/Epe Expressway Project from Eleko Junction to Epe T-junction (Phase 1)</c:v>
                </c:pt>
                <c:pt idx="4">
                  <c:v>Other Capital Projects</c:v>
                </c:pt>
              </c:strCache>
            </c:strRef>
          </c:cat>
          <c:val>
            <c:numRef>
              <c:f>'Main Capital Allocations '!$B$34:$B$38</c:f>
              <c:numCache>
                <c:formatCode>#,##0</c:formatCode>
                <c:ptCount val="5"/>
                <c:pt idx="0">
                  <c:v>60000000000</c:v>
                </c:pt>
                <c:pt idx="1">
                  <c:v>31050198728</c:v>
                </c:pt>
                <c:pt idx="2">
                  <c:v>21710993570</c:v>
                </c:pt>
                <c:pt idx="3">
                  <c:v>28112807778.700001</c:v>
                </c:pt>
                <c:pt idx="4" formatCode="_(* #,##0_);_(* \(#,##0\);_(* \-??_);_(@_)">
                  <c:v>933041806737.19995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1D3-4DE6-B1A7-0BE954A08B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1000" b="0" strike="noStrike" spc="-1">
              <a:solidFill>
                <a:srgbClr val="1A1A1A"/>
              </a:solidFill>
              <a:latin typeface="Calibri"/>
              <a:ea typeface="Calibri"/>
            </a:defRPr>
          </a:pPr>
          <a:endParaRPr lang="en-NG"/>
        </a:p>
      </c:tx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8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r>
              <a:rPr lang="en-US" sz="1800" b="0" strike="noStrike" spc="-1">
                <a:solidFill>
                  <a:srgbClr val="000000"/>
                </a:solidFill>
                <a:latin typeface="Calibri"/>
                <a:ea typeface="Calibri"/>
              </a:rPr>
              <a:t>2022 Budget Revenue and Financing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col"/>
        <c:grouping val="stacked"/>
        <c:varyColors val="1"/>
        <c:ser>
          <c:idx val="0"/>
          <c:order val="0"/>
          <c:spPr>
            <a:solidFill>
              <a:schemeClr val="accent3">
                <a:lumMod val="50000"/>
              </a:schemeClr>
            </a:solidFill>
            <a:ln>
              <a:noFill/>
            </a:ln>
          </c:spPr>
          <c:invertIfNegative val="0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4048-46A3-91A2-3AB0B85102AB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4048-46A3-91A2-3AB0B85102AB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4048-46A3-91A2-3AB0B85102AB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3-4048-46A3-91A2-3AB0B85102AB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4-4048-46A3-91A2-3AB0B85102AB}"/>
              </c:ext>
            </c:extLst>
          </c:dPt>
          <c:dPt>
            <c:idx val="5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5-4048-46A3-91A2-3AB0B85102AB}"/>
              </c:ext>
            </c:extLst>
          </c:dPt>
          <c:dPt>
            <c:idx val="6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6-4048-46A3-91A2-3AB0B85102AB}"/>
              </c:ext>
            </c:extLst>
          </c:dPt>
          <c:dPt>
            <c:idx val="7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7-4048-46A3-91A2-3AB0B85102AB}"/>
              </c:ext>
            </c:extLst>
          </c:dPt>
          <c:dPt>
            <c:idx val="8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8-4048-46A3-91A2-3AB0B85102AB}"/>
              </c:ext>
            </c:extLst>
          </c:dPt>
          <c:dPt>
            <c:idx val="9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9-4048-46A3-91A2-3AB0B85102AB}"/>
              </c:ext>
            </c:extLst>
          </c:dPt>
          <c:dPt>
            <c:idx val="1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A-4048-46A3-91A2-3AB0B85102A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'Revenue and Financing Page '!$D$29:$D$39</c:f>
              <c:numCache>
                <c:formatCode>_(* #,##0_);_(* \(#,##0\);_(* \-??_);_(@_)</c:formatCode>
                <c:ptCount val="11"/>
                <c:pt idx="0">
                  <c:v>861140729402.56006</c:v>
                </c:pt>
                <c:pt idx="1">
                  <c:v>72750000000</c:v>
                </c:pt>
                <c:pt idx="2">
                  <c:v>179419000000</c:v>
                </c:pt>
                <c:pt idx="3">
                  <c:v>4099000000</c:v>
                </c:pt>
                <c:pt idx="4">
                  <c:v>15789679673</c:v>
                </c:pt>
                <c:pt idx="5">
                  <c:v>26441130221.949589</c:v>
                </c:pt>
                <c:pt idx="6">
                  <c:v>77282393529</c:v>
                </c:pt>
                <c:pt idx="7">
                  <c:v>481675677467.20996</c:v>
                </c:pt>
                <c:pt idx="8">
                  <c:v>39599000000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'Revenue and Financing Page '!$C$29:$C$39</c15:sqref>
                        </c15:formulaRef>
                      </c:ext>
                    </c:extLst>
                    <c:strCache>
                      <c:ptCount val="11"/>
                      <c:pt idx="0">
                        <c:v>Internally Generated Revenue</c:v>
                      </c:pt>
                      <c:pt idx="1">
                        <c:v>Statutory Allocation</c:v>
                      </c:pt>
                      <c:pt idx="2">
                        <c:v>Value Added Tax</c:v>
                      </c:pt>
                      <c:pt idx="3">
                        <c:v>Other Statutory Revenue</c:v>
                      </c:pt>
                      <c:pt idx="4">
                        <c:v>Domestic Grants</c:v>
                      </c:pt>
                      <c:pt idx="5">
                        <c:v>Foreign Grants</c:v>
                      </c:pt>
                      <c:pt idx="6">
                        <c:v>Opening Balance</c:v>
                      </c:pt>
                      <c:pt idx="7">
                        <c:v>Domestic Loans</c:v>
                      </c:pt>
                      <c:pt idx="8">
                        <c:v>Foreign Loans</c:v>
                      </c:pt>
                      <c:pt idx="9">
                        <c:v>Sales of Government Assets </c:v>
                      </c:pt>
                      <c:pt idx="10">
                        <c:v>Other Deficit Financing Items 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B-4048-46A3-91A2-3AB0B85102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-1615723120"/>
        <c:axId val="-1615723664"/>
      </c:barChart>
      <c:catAx>
        <c:axId val="-1615723120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615723664"/>
        <c:crosses val="autoZero"/>
        <c:auto val="1"/>
        <c:lblAlgn val="ctr"/>
        <c:lblOffset val="100"/>
        <c:noMultiLvlLbl val="1"/>
      </c:catAx>
      <c:valAx>
        <c:axId val="-1615723664"/>
        <c:scaling>
          <c:orientation val="minMax"/>
        </c:scaling>
        <c:delete val="0"/>
        <c:axPos val="l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r>
                  <a:rPr lang="en-US"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rPr>
                  <a:t>Naira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#,##0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615723120"/>
        <c:crosses val="autoZero"/>
        <c:crossBetween val="between"/>
        <c:dispUnits>
          <c:builtInUnit val="billions"/>
          <c:dispUnitsLbl/>
        </c:dispUnits>
      </c:valAx>
      <c:spPr>
        <a:solidFill>
          <a:srgbClr val="FFFFFF"/>
        </a:solidFill>
        <a:ln>
          <a:noFill/>
        </a:ln>
      </c:spPr>
    </c:plotArea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5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r>
              <a:rPr lang="en-US" sz="1500" b="0" strike="noStrike" spc="-1">
                <a:solidFill>
                  <a:srgbClr val="000000"/>
                </a:solidFill>
                <a:latin typeface="Calibri"/>
                <a:ea typeface="Calibri"/>
              </a:rPr>
              <a:t>2022 Budget Revenue and Financing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pieChart>
        <c:varyColors val="1"/>
        <c:ser>
          <c:idx val="0"/>
          <c:order val="0"/>
          <c:spPr>
            <a:gradFill>
              <a:gsLst>
                <a:gs pos="0">
                  <a:srgbClr val="6082CA"/>
                </a:gs>
                <a:gs pos="100000">
                  <a:srgbClr val="3D6FC9"/>
                </a:gs>
              </a:gsLst>
              <a:lin ang="5400000"/>
            </a:gradFill>
            <a:ln>
              <a:noFill/>
            </a:ln>
          </c:spPr>
          <c:dPt>
            <c:idx val="0"/>
            <c:bubble3D val="0"/>
            <c:spPr>
              <a:solidFill>
                <a:srgbClr val="3A61A7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497C-44DE-97DE-74F9FE97935D}"/>
              </c:ext>
            </c:extLst>
          </c:dPt>
          <c:dPt>
            <c:idx val="1"/>
            <c:bubble3D val="0"/>
            <c:spPr>
              <a:solidFill>
                <a:srgbClr val="C96A2A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3-497C-44DE-97DE-74F9FE97935D}"/>
              </c:ext>
            </c:extLst>
          </c:dPt>
          <c:dPt>
            <c:idx val="2"/>
            <c:bubble3D val="0"/>
            <c:spPr>
              <a:solidFill>
                <a:srgbClr val="8C8C8C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497C-44DE-97DE-74F9FE97935D}"/>
              </c:ext>
            </c:extLst>
          </c:dPt>
          <c:dPt>
            <c:idx val="3"/>
            <c:bubble3D val="0"/>
            <c:spPr>
              <a:solidFill>
                <a:srgbClr val="D9A300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7-497C-44DE-97DE-74F9FE97935D}"/>
              </c:ext>
            </c:extLst>
          </c:dPt>
          <c:dPt>
            <c:idx val="4"/>
            <c:bubble3D val="0"/>
            <c:spPr>
              <a:solidFill>
                <a:srgbClr val="4D84B5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9-497C-44DE-97DE-74F9FE97935D}"/>
              </c:ext>
            </c:extLst>
          </c:dPt>
          <c:dPt>
            <c:idx val="5"/>
            <c:bubble3D val="0"/>
            <c:spPr>
              <a:solidFill>
                <a:srgbClr val="5F933C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B-497C-44DE-97DE-74F9FE97935D}"/>
              </c:ext>
            </c:extLst>
          </c:dPt>
          <c:dPt>
            <c:idx val="6"/>
            <c:bubble3D val="0"/>
            <c:spPr>
              <a:solidFill>
                <a:srgbClr val="5780CA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D-497C-44DE-97DE-74F9FE97935D}"/>
              </c:ext>
            </c:extLst>
          </c:dPt>
          <c:dPt>
            <c:idx val="7"/>
            <c:bubble3D val="0"/>
            <c:spPr>
              <a:solidFill>
                <a:srgbClr val="EF8A46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F-497C-44DE-97DE-74F9FE97935D}"/>
              </c:ext>
            </c:extLst>
          </c:dPt>
          <c:dPt>
            <c:idx val="8"/>
            <c:bubble3D val="0"/>
            <c:spPr>
              <a:solidFill>
                <a:srgbClr val="AEAEAE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1-497C-44DE-97DE-74F9FE97935D}"/>
              </c:ext>
            </c:extLst>
          </c:dPt>
          <c:dPt>
            <c:idx val="9"/>
            <c:bubble3D val="0"/>
            <c:spPr>
              <a:solidFill>
                <a:srgbClr val="FFC61A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3-497C-44DE-97DE-74F9FE97935D}"/>
              </c:ext>
            </c:extLst>
          </c:dPt>
          <c:dPt>
            <c:idx val="10"/>
            <c:bubble3D val="0"/>
            <c:spPr>
              <a:solidFill>
                <a:srgbClr val="6BA5D9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5-497C-44DE-97DE-74F9FE97935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bestFit"/>
            <c:showLegendKey val="1"/>
            <c:showVal val="1"/>
            <c:showCatName val="0"/>
            <c:showSerName val="0"/>
            <c:showPercent val="0"/>
            <c:showBubbleSize val="1"/>
            <c:separator>, </c:separator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'Revenue and Financing Page '!$E$29:$E$39</c:f>
              <c:numCache>
                <c:formatCode>0.0%</c:formatCode>
                <c:ptCount val="11"/>
                <c:pt idx="0">
                  <c:v>0.48978636653081714</c:v>
                </c:pt>
                <c:pt idx="1">
                  <c:v>4.1377624990328342E-2</c:v>
                </c:pt>
                <c:pt idx="2">
                  <c:v>0.10204717660673156</c:v>
                </c:pt>
                <c:pt idx="3">
                  <c:v>2.3313661145753384E-3</c:v>
                </c:pt>
                <c:pt idx="4">
                  <c:v>8.9806109172069319E-3</c:v>
                </c:pt>
                <c:pt idx="5">
                  <c:v>1.5038778977928073E-2</c:v>
                </c:pt>
                <c:pt idx="6">
                  <c:v>4.3955490004095391E-2</c:v>
                </c:pt>
                <c:pt idx="7">
                  <c:v>0.27396007627767094</c:v>
                </c:pt>
                <c:pt idx="8">
                  <c:v>2.2522509580646215E-2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'Revenue and Financing Page '!$C$29:$C$39</c15:sqref>
                        </c15:formulaRef>
                      </c:ext>
                    </c:extLst>
                    <c:strCache>
                      <c:ptCount val="11"/>
                      <c:pt idx="0">
                        <c:v>Internally Generated Revenue</c:v>
                      </c:pt>
                      <c:pt idx="1">
                        <c:v>Statutory Allocation</c:v>
                      </c:pt>
                      <c:pt idx="2">
                        <c:v>Value Added Tax</c:v>
                      </c:pt>
                      <c:pt idx="3">
                        <c:v>Other Statutory Revenue</c:v>
                      </c:pt>
                      <c:pt idx="4">
                        <c:v>Domestic Grants</c:v>
                      </c:pt>
                      <c:pt idx="5">
                        <c:v>Foreign Grants</c:v>
                      </c:pt>
                      <c:pt idx="6">
                        <c:v>Opening Balance</c:v>
                      </c:pt>
                      <c:pt idx="7">
                        <c:v>Domestic Loans</c:v>
                      </c:pt>
                      <c:pt idx="8">
                        <c:v>Foreign Loans</c:v>
                      </c:pt>
                      <c:pt idx="9">
                        <c:v>Sales of Government Assets </c:v>
                      </c:pt>
                      <c:pt idx="10">
                        <c:v>Other Deficit Financing Items </c:v>
                      </c:pt>
                    </c:strCache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16-497C-44DE-97DE-74F9FE9793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solidFill>
          <a:srgbClr val="FFFFFF"/>
        </a:solidFill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 rtl="0">
            <a:defRPr sz="1000" b="0" strike="noStrike" spc="-1">
              <a:solidFill>
                <a:srgbClr val="000000"/>
              </a:solidFill>
              <a:latin typeface="Calibri"/>
              <a:ea typeface="Calibri"/>
            </a:defRPr>
          </a:pPr>
          <a:endParaRPr lang="en-NG"/>
        </a:p>
      </c:tx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800" b="0" strike="noStrike" spc="-1">
                <a:solidFill>
                  <a:srgbClr val="757575"/>
                </a:solidFill>
                <a:latin typeface="Calibri"/>
                <a:ea typeface="Calibri"/>
              </a:defRPr>
            </a:pPr>
            <a:r>
              <a:rPr lang="en-US" sz="1800" b="0" strike="noStrike" spc="-1">
                <a:solidFill>
                  <a:srgbClr val="757575"/>
                </a:solidFill>
                <a:latin typeface="Calibri"/>
                <a:ea typeface="Calibri"/>
              </a:rPr>
              <a:t>2022 Budgeted Expenditure 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'Expenditure  Page '!$B$29</c:f>
              <c:strCache>
                <c:ptCount val="1"/>
                <c:pt idx="0">
                  <c:v>Budget Target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D24-4EAE-B475-0820D7E495D3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ED24-4EAE-B475-0820D7E495D3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ED24-4EAE-B475-0820D7E495D3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3-ED24-4EAE-B475-0820D7E495D3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4-ED24-4EAE-B475-0820D7E495D3}"/>
              </c:ext>
            </c:extLst>
          </c:dPt>
          <c:dPt>
            <c:idx val="5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5-ED24-4EAE-B475-0820D7E495D3}"/>
              </c:ext>
            </c:extLst>
          </c:dPt>
          <c:dPt>
            <c:idx val="6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6-ED24-4EAE-B475-0820D7E495D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'Expenditure  Page '!$A$30:$A$36</c:f>
              <c:strCache>
                <c:ptCount val="7"/>
                <c:pt idx="0">
                  <c:v>Personnel Cost</c:v>
                </c:pt>
                <c:pt idx="1">
                  <c:v>Overhead Cost</c:v>
                </c:pt>
                <c:pt idx="2">
                  <c:v>Consolidated Revenue Charges</c:v>
                </c:pt>
                <c:pt idx="3">
                  <c:v>Transfers</c:v>
                </c:pt>
                <c:pt idx="4">
                  <c:v>Interest Payments</c:v>
                </c:pt>
                <c:pt idx="5">
                  <c:v>Other Recurrent Expenditure</c:v>
                </c:pt>
                <c:pt idx="6">
                  <c:v>Capital Cost</c:v>
                </c:pt>
              </c:strCache>
            </c:strRef>
          </c:cat>
          <c:val>
            <c:numRef>
              <c:f>'Expenditure  Page '!$B$30:$B$36</c:f>
              <c:numCache>
                <c:formatCode>#,##0</c:formatCode>
                <c:ptCount val="7"/>
                <c:pt idx="0">
                  <c:v>189585543440</c:v>
                </c:pt>
                <c:pt idx="1">
                  <c:v>333433069713</c:v>
                </c:pt>
                <c:pt idx="2">
                  <c:v>0</c:v>
                </c:pt>
                <c:pt idx="3">
                  <c:v>0</c:v>
                </c:pt>
                <c:pt idx="4">
                  <c:v>68262190326.82</c:v>
                </c:pt>
                <c:pt idx="5">
                  <c:v>0</c:v>
                </c:pt>
                <c:pt idx="6">
                  <c:v>1166915806813.8999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D24-4EAE-B475-0820D7E49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7"/>
        <c:axId val="-1615721488"/>
        <c:axId val="-1615722032"/>
      </c:barChart>
      <c:catAx>
        <c:axId val="-1615721488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615722032"/>
        <c:crossesAt val="0"/>
        <c:auto val="1"/>
        <c:lblAlgn val="ctr"/>
        <c:lblOffset val="100"/>
        <c:noMultiLvlLbl val="1"/>
      </c:catAx>
      <c:valAx>
        <c:axId val="-1615722032"/>
        <c:scaling>
          <c:orientation val="minMax"/>
        </c:scaling>
        <c:delete val="0"/>
        <c:axPos val="l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r>
                  <a:rPr lang="en-US"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rPr>
                  <a:t>Amount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#,##0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615721488"/>
        <c:crosses val="autoZero"/>
        <c:crossBetween val="between"/>
        <c:dispUnits>
          <c:builtInUnit val="billions"/>
          <c:dispUnitsLbl/>
        </c:dispUnits>
      </c:valAx>
      <c:spPr>
        <a:solidFill>
          <a:srgbClr val="FFFFFF"/>
        </a:solidFill>
        <a:ln>
          <a:noFill/>
        </a:ln>
      </c:spPr>
    </c:plotArea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b="0">
                <a:solidFill>
                  <a:schemeClr val="tx1">
                    <a:lumMod val="50000"/>
                    <a:lumOff val="50000"/>
                  </a:schemeClr>
                </a:solidFill>
              </a:rPr>
              <a:t>Expenditure</a:t>
            </a:r>
            <a:r>
              <a:rPr lang="en-US" b="0" baseline="0">
                <a:solidFill>
                  <a:schemeClr val="tx1">
                    <a:lumMod val="50000"/>
                    <a:lumOff val="50000"/>
                  </a:schemeClr>
                </a:solidFill>
              </a:rPr>
              <a:t> type as % of total 2022 budget</a:t>
            </a:r>
            <a:endParaRPr lang="en-US" b="0">
              <a:solidFill>
                <a:schemeClr val="tx1">
                  <a:lumMod val="50000"/>
                  <a:lumOff val="50000"/>
                </a:schemeClr>
              </a:solidFill>
            </a:endParaRP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'Expenditure  Page '!$C$29</c:f>
              <c:strCache>
                <c:ptCount val="1"/>
                <c:pt idx="0">
                  <c:v>% of Total Budgeted Expenditure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'Expenditure  Page '!$A$30:$A$36</c:f>
              <c:strCache>
                <c:ptCount val="7"/>
                <c:pt idx="0">
                  <c:v>Personnel Cost</c:v>
                </c:pt>
                <c:pt idx="1">
                  <c:v>Overhead Cost</c:v>
                </c:pt>
                <c:pt idx="2">
                  <c:v>Consolidated Revenue Charges</c:v>
                </c:pt>
                <c:pt idx="3">
                  <c:v>Transfers</c:v>
                </c:pt>
                <c:pt idx="4">
                  <c:v>Interest Payments</c:v>
                </c:pt>
                <c:pt idx="5">
                  <c:v>Other Recurrent Expenditure</c:v>
                </c:pt>
                <c:pt idx="6">
                  <c:v>Capital Cost</c:v>
                </c:pt>
              </c:strCache>
            </c:strRef>
          </c:cat>
          <c:val>
            <c:numRef>
              <c:f>'Expenditure  Page '!$C$30:$C$36</c:f>
              <c:numCache>
                <c:formatCode>0.0%</c:formatCode>
                <c:ptCount val="7"/>
                <c:pt idx="0">
                  <c:v>0.10782954666732542</c:v>
                </c:pt>
                <c:pt idx="1">
                  <c:v>0.18964492808190409</c:v>
                </c:pt>
                <c:pt idx="2">
                  <c:v>0</c:v>
                </c:pt>
                <c:pt idx="3">
                  <c:v>0</c:v>
                </c:pt>
                <c:pt idx="4">
                  <c:v>3.8825117695691781E-2</c:v>
                </c:pt>
                <c:pt idx="5">
                  <c:v>0</c:v>
                </c:pt>
                <c:pt idx="6">
                  <c:v>0.66370040755507886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61-4091-9D82-43027D937E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4754155730533702"/>
          <c:y val="0.16218285214348199"/>
          <c:w val="0.31912510936132998"/>
          <c:h val="0.8097779965004380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400" b="0" strike="noStrike" spc="-1">
                <a:solidFill>
                  <a:srgbClr val="595959"/>
                </a:solidFill>
                <a:latin typeface="Calibri"/>
                <a:ea typeface="Calibri"/>
              </a:defRPr>
            </a:pPr>
            <a:r>
              <a:rPr lang="en-US" sz="1400" b="0" strike="noStrike" spc="-1">
                <a:solidFill>
                  <a:srgbClr val="595959"/>
                </a:solidFill>
                <a:latin typeface="Calibri"/>
                <a:ea typeface="Calibri"/>
              </a:rPr>
              <a:t>2022 Budget General Framework
Billion Naira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col"/>
        <c:grouping val="stacked"/>
        <c:varyColors val="1"/>
        <c:ser>
          <c:idx val="0"/>
          <c:order val="0"/>
          <c:tx>
            <c:strRef>
              <c:f>'General Framework '!$C$6</c:f>
              <c:strCache>
                <c:ptCount val="1"/>
                <c:pt idx="0">
                  <c:v>2022 Approved Budget Billion Naira</c:v>
                </c:pt>
              </c:strCache>
            </c:strRef>
          </c:tx>
          <c:spPr>
            <a:solidFill>
              <a:schemeClr val="tx2"/>
            </a:solidFill>
            <a:ln>
              <a:noFill/>
            </a:ln>
          </c:spPr>
          <c:invertIfNegative val="0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B25C-4279-9787-CB4F0986D45E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B25C-4279-9787-CB4F0986D45E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B25C-4279-9787-CB4F0986D45E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3-B25C-4279-9787-CB4F0986D45E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4-B25C-4279-9787-CB4F0986D45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 strike="noStrike" spc="-1">
                    <a:solidFill>
                      <a:schemeClr val="bg1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'General Framework '!$A$7:$A$11</c:f>
              <c:strCache>
                <c:ptCount val="5"/>
                <c:pt idx="0">
                  <c:v>Total Budget Expenditure</c:v>
                </c:pt>
                <c:pt idx="1">
                  <c:v>Total Budget Revenue and Grants</c:v>
                </c:pt>
                <c:pt idx="2">
                  <c:v>Budget Deficit</c:v>
                </c:pt>
                <c:pt idx="3">
                  <c:v>Total Budget Financing</c:v>
                </c:pt>
                <c:pt idx="4">
                  <c:v>Financing Gap</c:v>
                </c:pt>
              </c:strCache>
            </c:strRef>
          </c:cat>
          <c:val>
            <c:numRef>
              <c:f>'General Framework '!$C$7:$C$11</c:f>
              <c:numCache>
                <c:formatCode>#,##0.0</c:formatCode>
                <c:ptCount val="5"/>
                <c:pt idx="0">
                  <c:v>1758.1966102937197</c:v>
                </c:pt>
                <c:pt idx="1">
                  <c:v>1236.9219328265099</c:v>
                </c:pt>
                <c:pt idx="2">
                  <c:v>521.27467746720993</c:v>
                </c:pt>
                <c:pt idx="3">
                  <c:v>521.27467746720993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25C-4279-9787-CB4F0986D4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6"/>
        <c:overlap val="100"/>
        <c:axId val="-1615713872"/>
        <c:axId val="-1615714416"/>
      </c:barChart>
      <c:catAx>
        <c:axId val="-1615713872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900" b="1" strike="noStrike" spc="-1">
                <a:solidFill>
                  <a:srgbClr val="595959"/>
                </a:solidFill>
                <a:latin typeface="Calibri"/>
                <a:ea typeface="Calibri"/>
              </a:defRPr>
            </a:pPr>
            <a:endParaRPr lang="en-NG"/>
          </a:p>
        </c:txPr>
        <c:crossAx val="-1615714416"/>
        <c:crosses val="autoZero"/>
        <c:auto val="1"/>
        <c:lblAlgn val="ctr"/>
        <c:lblOffset val="100"/>
        <c:noMultiLvlLbl val="1"/>
      </c:catAx>
      <c:valAx>
        <c:axId val="-1615714416"/>
        <c:scaling>
          <c:orientation val="minMax"/>
        </c:scaling>
        <c:delete val="0"/>
        <c:axPos val="l"/>
        <c:majorGridlines>
          <c:spPr>
            <a:ln w="648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sz="900" b="0" strike="noStrike" spc="-1">
                <a:solidFill>
                  <a:srgbClr val="595959"/>
                </a:solidFill>
                <a:latin typeface="Calibri"/>
                <a:ea typeface="Calibri"/>
              </a:defRPr>
            </a:pPr>
            <a:endParaRPr lang="en-NG"/>
          </a:p>
        </c:txPr>
        <c:crossAx val="-1615713872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800" b="0" strike="noStrike" spc="-1">
                <a:solidFill>
                  <a:srgbClr val="757575"/>
                </a:solidFill>
                <a:latin typeface="Calibri"/>
                <a:ea typeface="Calibri"/>
              </a:defRPr>
            </a:pPr>
            <a:r>
              <a:rPr lang="en-US" sz="1800" b="0" strike="noStrike" spc="-1">
                <a:solidFill>
                  <a:srgbClr val="757575"/>
                </a:solidFill>
                <a:latin typeface="Calibri"/>
                <a:ea typeface="Calibri"/>
              </a:rPr>
              <a:t>2022 MDA Budgeted Expenditure Allocation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2472440944881898E-2"/>
          <c:y val="0.130088124213177"/>
          <c:w val="0.85335433070866096"/>
          <c:h val="0.6068820814099870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'Sectoral Allocations'!$B$5</c:f>
              <c:strCache>
                <c:ptCount val="1"/>
                <c:pt idx="0">
                  <c:v>Personnel Cost</c:v>
                </c:pt>
              </c:strCache>
            </c:strRef>
          </c:tx>
          <c:spPr>
            <a:solidFill>
              <a:srgbClr val="4472C4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'Sectoral Allocations'!$A$6:$A$16</c:f>
              <c:strCache>
                <c:ptCount val="9"/>
                <c:pt idx="0">
                  <c:v>General Public Services</c:v>
                </c:pt>
                <c:pt idx="1">
                  <c:v>Public Order and Safety</c:v>
                </c:pt>
                <c:pt idx="2">
                  <c:v>Economic Affairs</c:v>
                </c:pt>
                <c:pt idx="3">
                  <c:v>Environment</c:v>
                </c:pt>
                <c:pt idx="4">
                  <c:v>Housing and Community Amenities</c:v>
                </c:pt>
                <c:pt idx="5">
                  <c:v>Health</c:v>
                </c:pt>
                <c:pt idx="6">
                  <c:v>Recreation, Culture and Religion</c:v>
                </c:pt>
                <c:pt idx="7">
                  <c:v>Education</c:v>
                </c:pt>
                <c:pt idx="8">
                  <c:v>Social Protection</c:v>
                </c:pt>
              </c:strCache>
            </c:strRef>
          </c:cat>
          <c:val>
            <c:numRef>
              <c:f>'Sectoral Allocations'!$B$6:$B$16</c:f>
              <c:numCache>
                <c:formatCode>#,##0</c:formatCode>
                <c:ptCount val="11"/>
                <c:pt idx="0">
                  <c:v>60085422552.756851</c:v>
                </c:pt>
                <c:pt idx="1">
                  <c:v>10087193697.209999</c:v>
                </c:pt>
                <c:pt idx="2">
                  <c:v>11565274698.16</c:v>
                </c:pt>
                <c:pt idx="3">
                  <c:v>2102303002.28</c:v>
                </c:pt>
                <c:pt idx="4">
                  <c:v>4279006931.1599998</c:v>
                </c:pt>
                <c:pt idx="5">
                  <c:v>46187642356.349998</c:v>
                </c:pt>
                <c:pt idx="6">
                  <c:v>610358569.05999994</c:v>
                </c:pt>
                <c:pt idx="7">
                  <c:v>53634741217.680008</c:v>
                </c:pt>
                <c:pt idx="8">
                  <c:v>1033600416.8599999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80-4BAE-8813-96A76528174F}"/>
            </c:ext>
          </c:extLst>
        </c:ser>
        <c:ser>
          <c:idx val="1"/>
          <c:order val="1"/>
          <c:tx>
            <c:strRef>
              <c:f>'Sectoral Allocations'!$C$5</c:f>
              <c:strCache>
                <c:ptCount val="1"/>
                <c:pt idx="0">
                  <c:v>Overheads and Other Recurrent</c:v>
                </c:pt>
              </c:strCache>
            </c:strRef>
          </c:tx>
          <c:spPr>
            <a:solidFill>
              <a:srgbClr val="ED7D31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'Sectoral Allocations'!$A$6:$A$16</c:f>
              <c:strCache>
                <c:ptCount val="9"/>
                <c:pt idx="0">
                  <c:v>General Public Services</c:v>
                </c:pt>
                <c:pt idx="1">
                  <c:v>Public Order and Safety</c:v>
                </c:pt>
                <c:pt idx="2">
                  <c:v>Economic Affairs</c:v>
                </c:pt>
                <c:pt idx="3">
                  <c:v>Environment</c:v>
                </c:pt>
                <c:pt idx="4">
                  <c:v>Housing and Community Amenities</c:v>
                </c:pt>
                <c:pt idx="5">
                  <c:v>Health</c:v>
                </c:pt>
                <c:pt idx="6">
                  <c:v>Recreation, Culture and Religion</c:v>
                </c:pt>
                <c:pt idx="7">
                  <c:v>Education</c:v>
                </c:pt>
                <c:pt idx="8">
                  <c:v>Social Protection</c:v>
                </c:pt>
              </c:strCache>
            </c:strRef>
          </c:cat>
          <c:val>
            <c:numRef>
              <c:f>'Sectoral Allocations'!$C$6:$C$16</c:f>
              <c:numCache>
                <c:formatCode>#,##0</c:formatCode>
                <c:ptCount val="11"/>
                <c:pt idx="0">
                  <c:v>187060309834.79999</c:v>
                </c:pt>
                <c:pt idx="1">
                  <c:v>22000226615.02</c:v>
                </c:pt>
                <c:pt idx="2">
                  <c:v>45101292666.160004</c:v>
                </c:pt>
                <c:pt idx="3">
                  <c:v>27338822276.43</c:v>
                </c:pt>
                <c:pt idx="4">
                  <c:v>7089156567.54</c:v>
                </c:pt>
                <c:pt idx="5">
                  <c:v>42283415177.720001</c:v>
                </c:pt>
                <c:pt idx="6">
                  <c:v>6710033912.6900005</c:v>
                </c:pt>
                <c:pt idx="7">
                  <c:v>59035775251.099998</c:v>
                </c:pt>
                <c:pt idx="8">
                  <c:v>5076227743.46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80-4BAE-8813-96A76528174F}"/>
            </c:ext>
          </c:extLst>
        </c:ser>
        <c:ser>
          <c:idx val="2"/>
          <c:order val="2"/>
          <c:tx>
            <c:strRef>
              <c:f>'Sectoral Allocations'!$E$5</c:f>
              <c:strCache>
                <c:ptCount val="1"/>
                <c:pt idx="0">
                  <c:v>Capital Expenditure</c:v>
                </c:pt>
              </c:strCache>
            </c:strRef>
          </c:tx>
          <c:spPr>
            <a:solidFill>
              <a:srgbClr val="A5A5A5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'Sectoral Allocations'!$A$6:$A$16</c:f>
              <c:strCache>
                <c:ptCount val="9"/>
                <c:pt idx="0">
                  <c:v>General Public Services</c:v>
                </c:pt>
                <c:pt idx="1">
                  <c:v>Public Order and Safety</c:v>
                </c:pt>
                <c:pt idx="2">
                  <c:v>Economic Affairs</c:v>
                </c:pt>
                <c:pt idx="3">
                  <c:v>Environment</c:v>
                </c:pt>
                <c:pt idx="4">
                  <c:v>Housing and Community Amenities</c:v>
                </c:pt>
                <c:pt idx="5">
                  <c:v>Health</c:v>
                </c:pt>
                <c:pt idx="6">
                  <c:v>Recreation, Culture and Religion</c:v>
                </c:pt>
                <c:pt idx="7">
                  <c:v>Education</c:v>
                </c:pt>
                <c:pt idx="8">
                  <c:v>Social Protection</c:v>
                </c:pt>
              </c:strCache>
            </c:strRef>
          </c:cat>
          <c:val>
            <c:numRef>
              <c:f>'Sectoral Allocations'!$E$6:$E$16</c:f>
              <c:numCache>
                <c:formatCode>#,##0</c:formatCode>
                <c:ptCount val="11"/>
                <c:pt idx="0">
                  <c:v>355574601556.3866</c:v>
                </c:pt>
                <c:pt idx="1">
                  <c:v>38628417508.415749</c:v>
                </c:pt>
                <c:pt idx="2">
                  <c:v>515066101137.91504</c:v>
                </c:pt>
                <c:pt idx="3">
                  <c:v>63064102139.5</c:v>
                </c:pt>
                <c:pt idx="4">
                  <c:v>78250448452.120758</c:v>
                </c:pt>
                <c:pt idx="5">
                  <c:v>38877621224.369995</c:v>
                </c:pt>
                <c:pt idx="6">
                  <c:v>12898375167</c:v>
                </c:pt>
                <c:pt idx="7">
                  <c:v>60855678703.099991</c:v>
                </c:pt>
                <c:pt idx="8">
                  <c:v>3700460918.4749999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80-4BAE-8813-96A7652817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3"/>
        <c:overlap val="100"/>
        <c:axId val="-1430298240"/>
        <c:axId val="-1430294976"/>
      </c:barChart>
      <c:catAx>
        <c:axId val="-1430298240"/>
        <c:scaling>
          <c:orientation val="minMax"/>
        </c:scaling>
        <c:delete val="0"/>
        <c:axPos val="b"/>
        <c:numFmt formatCode="General" sourceLinked="1"/>
        <c:majorTickMark val="cross"/>
        <c:minorTickMark val="cross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430294976"/>
        <c:crosses val="autoZero"/>
        <c:auto val="1"/>
        <c:lblAlgn val="ctr"/>
        <c:lblOffset val="100"/>
        <c:noMultiLvlLbl val="1"/>
      </c:catAx>
      <c:valAx>
        <c:axId val="-1430294976"/>
        <c:scaling>
          <c:orientation val="minMax"/>
        </c:scaling>
        <c:delete val="0"/>
        <c:axPos val="l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numFmt formatCode="#,##0.00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430298240"/>
        <c:crosses val="autoZero"/>
        <c:crossBetween val="between"/>
        <c:dispUnits>
          <c:builtInUnit val="billions"/>
          <c:dispUnitsLbl/>
        </c:dispUnits>
      </c:valAx>
      <c:spPr>
        <a:solidFill>
          <a:srgbClr val="FFFFFF"/>
        </a:solidFill>
        <a:ln>
          <a:noFill/>
        </a:ln>
      </c:spPr>
    </c:plotArea>
    <c:legend>
      <c:legendPos val="r"/>
      <c:layout>
        <c:manualLayout>
          <c:xMode val="edge"/>
          <c:yMode val="edge"/>
          <c:x val="0.19562327209098901"/>
          <c:y val="0.88395577495818201"/>
          <c:w val="0.54437672790901104"/>
          <c:h val="0.115898437223649"/>
        </c:manualLayout>
      </c:layout>
      <c:overlay val="0"/>
      <c:spPr>
        <a:noFill/>
        <a:ln>
          <a:noFill/>
        </a:ln>
      </c:spPr>
      <c:txPr>
        <a:bodyPr/>
        <a:lstStyle/>
        <a:p>
          <a:pPr>
            <a:defRPr sz="1000" b="0" strike="noStrike" spc="-1">
              <a:solidFill>
                <a:srgbClr val="1A1A1A"/>
              </a:solidFill>
              <a:latin typeface="Calibri"/>
              <a:ea typeface="Calibri"/>
            </a:defRPr>
          </a:pPr>
          <a:endParaRPr lang="en-NG"/>
        </a:p>
      </c:txPr>
    </c:legend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800" b="0" strike="noStrike" spc="-1">
                <a:solidFill>
                  <a:srgbClr val="757575"/>
                </a:solidFill>
                <a:latin typeface="Calibri"/>
                <a:ea typeface="Calibri"/>
              </a:defRPr>
            </a:pPr>
            <a:r>
              <a:rPr lang="en-US" sz="1800" b="0" strike="noStrike" spc="-1">
                <a:solidFill>
                  <a:srgbClr val="757575"/>
                </a:solidFill>
                <a:latin typeface="Calibri"/>
                <a:ea typeface="Calibri"/>
              </a:rPr>
              <a:t>Top 2022 Capital Project Allocations 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strRef>
              <c:f>'Main Capital Allocations '!$E$6:$E$7</c:f>
              <c:strCache>
                <c:ptCount val="2"/>
                <c:pt idx="0">
                  <c:v>Amount </c:v>
                </c:pt>
                <c:pt idx="1">
                  <c:v>93,000,000,000</c:v>
                </c:pt>
              </c:strCache>
            </c:strRef>
          </c:tx>
          <c:spPr>
            <a:solidFill>
              <a:schemeClr val="tx2"/>
            </a:solidFill>
            <a:ln>
              <a:noFill/>
            </a:ln>
          </c:spPr>
          <c:invertIfNegative val="0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A39C-43DC-96E5-D41964B028A9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A39C-43DC-96E5-D41964B028A9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A39C-43DC-96E5-D41964B028A9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3-A39C-43DC-96E5-D41964B028A9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4-A39C-43DC-96E5-D41964B028A9}"/>
              </c:ext>
            </c:extLst>
          </c:dPt>
          <c:dPt>
            <c:idx val="5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5-A39C-43DC-96E5-D41964B028A9}"/>
              </c:ext>
            </c:extLst>
          </c:dPt>
          <c:dPt>
            <c:idx val="6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6-A39C-43DC-96E5-D41964B028A9}"/>
              </c:ext>
            </c:extLst>
          </c:dPt>
          <c:dPt>
            <c:idx val="7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7-A39C-43DC-96E5-D41964B028A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'Main Capital Allocations '!$A$7:$A$24</c:f>
              <c:strCache>
                <c:ptCount val="17"/>
                <c:pt idx="0">
                  <c:v>Red Line Rail</c:v>
                </c:pt>
                <c:pt idx="1">
                  <c:v>Blue Line Rail</c:v>
                </c:pt>
                <c:pt idx="2">
                  <c:v>Drainage Construction &amp; Dredging </c:v>
                </c:pt>
                <c:pt idx="3">
                  <c:v>Construction of New Office Blocks</c:v>
                </c:pt>
                <c:pt idx="4">
                  <c:v>Provision of Housing and Infrastructure</c:v>
                </c:pt>
                <c:pt idx="5">
                  <c:v>Rehabilitation/Upgrading of Eti-Osa/Lekki/Epe Expressway Project from Eleko Junction to Epe T-junction (Phase 1)</c:v>
                </c:pt>
                <c:pt idx="6">
                  <c:v>Channelisation</c:v>
                </c:pt>
                <c:pt idx="7">
                  <c:v>Procurement of Fire Equipment/Trucks </c:v>
                </c:pt>
                <c:pt idx="8">
                  <c:v>Construction/Rehabilitation of Hospitals</c:v>
                </c:pt>
                <c:pt idx="9">
                  <c:v>Construction/ Rehabilitation of Building</c:v>
                </c:pt>
                <c:pt idx="10">
                  <c:v>Provision of Infrastucture</c:v>
                </c:pt>
                <c:pt idx="11">
                  <c:v> Blueline rail Project (National Theatre to Marina)</c:v>
                </c:pt>
                <c:pt idx="12">
                  <c:v>Construction of Opebi Link Road</c:v>
                </c:pt>
                <c:pt idx="13">
                  <c:v>SMART City Projects</c:v>
                </c:pt>
                <c:pt idx="14">
                  <c:v>Lagos Badagry Expressway</c:v>
                </c:pt>
                <c:pt idx="15">
                  <c:v>Provision of Sports Infrastucture</c:v>
                </c:pt>
                <c:pt idx="16">
                  <c:v>Drainage Maintenance (EFAG)</c:v>
                </c:pt>
              </c:strCache>
            </c:strRef>
          </c:cat>
          <c:val>
            <c:numRef>
              <c:f>'Main Capital Allocations '!$E$7:$E$24</c:f>
              <c:numCache>
                <c:formatCode>#,##0</c:formatCode>
                <c:ptCount val="18"/>
                <c:pt idx="0">
                  <c:v>93000000000</c:v>
                </c:pt>
                <c:pt idx="1">
                  <c:v>60000000000</c:v>
                </c:pt>
                <c:pt idx="2">
                  <c:v>31050198728</c:v>
                </c:pt>
                <c:pt idx="3">
                  <c:v>21710993570</c:v>
                </c:pt>
                <c:pt idx="4">
                  <c:v>28112807778.700001</c:v>
                </c:pt>
                <c:pt idx="5">
                  <c:v>19648992462</c:v>
                </c:pt>
                <c:pt idx="6">
                  <c:v>16348780831.584251</c:v>
                </c:pt>
                <c:pt idx="7">
                  <c:v>15956350164</c:v>
                </c:pt>
                <c:pt idx="8">
                  <c:v>15219776378.91</c:v>
                </c:pt>
                <c:pt idx="9">
                  <c:v>12362230701.85</c:v>
                </c:pt>
                <c:pt idx="10">
                  <c:v>12166476142.325001</c:v>
                </c:pt>
                <c:pt idx="11">
                  <c:v>11566236645</c:v>
                </c:pt>
                <c:pt idx="12">
                  <c:v>11173958883.91</c:v>
                </c:pt>
                <c:pt idx="13">
                  <c:v>10000000019.5</c:v>
                </c:pt>
                <c:pt idx="14">
                  <c:v>9940953717</c:v>
                </c:pt>
                <c:pt idx="15">
                  <c:v>9747621571</c:v>
                </c:pt>
                <c:pt idx="16">
                  <c:v>9385686915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39C-43DC-96E5-D41964B028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8"/>
        <c:axId val="-1430291712"/>
        <c:axId val="-1430294432"/>
      </c:barChart>
      <c:catAx>
        <c:axId val="-1430291712"/>
        <c:scaling>
          <c:orientation val="maxMin"/>
        </c:scaling>
        <c:delete val="0"/>
        <c:axPos val="l"/>
        <c:numFmt formatCode="General" sourceLinked="1"/>
        <c:majorTickMark val="cross"/>
        <c:minorTickMark val="cross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430294432"/>
        <c:crosses val="autoZero"/>
        <c:auto val="1"/>
        <c:lblAlgn val="ctr"/>
        <c:lblOffset val="100"/>
        <c:noMultiLvlLbl val="1"/>
      </c:catAx>
      <c:valAx>
        <c:axId val="-1430294432"/>
        <c:scaling>
          <c:orientation val="minMax"/>
        </c:scaling>
        <c:delete val="0"/>
        <c:axPos val="b"/>
        <c:majorGridlines>
          <c:spPr>
            <a:ln w="6480">
              <a:solidFill>
                <a:srgbClr val="B7B7B7"/>
              </a:solidFill>
              <a:round/>
            </a:ln>
          </c:spPr>
        </c:majorGridlines>
        <c:title>
          <c:tx>
            <c:rich>
              <a:bodyPr rot="0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r>
                  <a:rPr lang="en-US"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rPr>
                  <a:t>Amount </a:t>
                </a:r>
              </a:p>
            </c:rich>
          </c:tx>
          <c:overlay val="0"/>
          <c:spPr>
            <a:noFill/>
            <a:ln>
              <a:noFill/>
            </a:ln>
          </c:spPr>
        </c:title>
        <c:numFmt formatCode="#,##0" sourceLinked="0"/>
        <c:majorTickMark val="cross"/>
        <c:minorTickMark val="cross"/>
        <c:tickLblPos val="nextTo"/>
        <c:spPr>
          <a:ln w="47520">
            <a:noFill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  <a:ea typeface="Calibri"/>
              </a:defRPr>
            </a:pPr>
            <a:endParaRPr lang="en-NG"/>
          </a:p>
        </c:txPr>
        <c:crossAx val="-1430291712"/>
        <c:crosses val="max"/>
        <c:crossBetween val="between"/>
        <c:dispUnits>
          <c:builtInUnit val="billions"/>
          <c:dispUnitsLbl/>
        </c:dispUnits>
      </c:valAx>
    </c:plotArea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c:style val="2"/>
  <c:chart>
    <c:title>
      <c:tx>
        <c:rich>
          <a:bodyPr rot="0"/>
          <a:lstStyle/>
          <a:p>
            <a:pPr>
              <a:defRPr sz="1800" b="0" strike="noStrike" spc="-1">
                <a:solidFill>
                  <a:srgbClr val="757575"/>
                </a:solidFill>
                <a:latin typeface="Calibri"/>
                <a:ea typeface="Calibri"/>
              </a:defRPr>
            </a:pPr>
            <a:r>
              <a:rPr lang="en-US" sz="1800" b="0" strike="noStrike" spc="-1">
                <a:solidFill>
                  <a:srgbClr val="757575"/>
                </a:solidFill>
                <a:latin typeface="Calibri"/>
                <a:ea typeface="Calibri"/>
              </a:rPr>
              <a:t>2022 Capital Project Allocation - Top 5 and Other Capital Projects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'Main Capital Allocations '!$B$33</c:f>
              <c:strCache>
                <c:ptCount val="1"/>
                <c:pt idx="0">
                  <c:v>93,000,000,000</c:v>
                </c:pt>
              </c:strCache>
            </c:strRef>
          </c:tx>
          <c:spPr>
            <a:gradFill>
              <a:gsLst>
                <a:gs pos="0">
                  <a:srgbClr val="6082CA"/>
                </a:gs>
                <a:gs pos="100000">
                  <a:srgbClr val="3D6FC9"/>
                </a:gs>
              </a:gsLst>
              <a:lin ang="5400000"/>
            </a:gradFill>
            <a:ln>
              <a:noFill/>
            </a:ln>
          </c:spPr>
          <c:dPt>
            <c:idx val="0"/>
            <c:bubble3D val="0"/>
            <c:spPr>
              <a:solidFill>
                <a:srgbClr val="4472C4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1-ED2C-4F46-B20E-C58644BD6A3D}"/>
              </c:ext>
            </c:extLst>
          </c:dPt>
          <c:dPt>
            <c:idx val="1"/>
            <c:bubble3D val="0"/>
            <c:spPr>
              <a:solidFill>
                <a:srgbClr val="ED7D31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3-ED2C-4F46-B20E-C58644BD6A3D}"/>
              </c:ext>
            </c:extLst>
          </c:dPt>
          <c:dPt>
            <c:idx val="2"/>
            <c:bubble3D val="0"/>
            <c:spPr>
              <a:solidFill>
                <a:srgbClr val="A5A5A5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5-ED2C-4F46-B20E-C58644BD6A3D}"/>
              </c:ext>
            </c:extLst>
          </c:dPt>
          <c:dPt>
            <c:idx val="3"/>
            <c:bubble3D val="0"/>
            <c:spPr>
              <a:solidFill>
                <a:srgbClr val="FFC000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7-ED2C-4F46-B20E-C58644BD6A3D}"/>
              </c:ext>
            </c:extLst>
          </c:dPt>
          <c:dPt>
            <c:idx val="4"/>
            <c:bubble3D val="0"/>
            <c:spPr>
              <a:solidFill>
                <a:srgbClr val="5B9BD5"/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9-ED2C-4F46-B20E-C58644BD6A3D}"/>
              </c:ext>
            </c:extLst>
          </c:dPt>
          <c:dLbls>
            <c:dLbl>
              <c:idx val="0"/>
              <c:dLblPos val="bestFit"/>
              <c:showLegendKey val="1"/>
              <c:showVal val="0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D2C-4F46-B20E-C58644BD6A3D}"/>
                </c:ext>
              </c:extLst>
            </c:dLbl>
            <c:dLbl>
              <c:idx val="1"/>
              <c:dLblPos val="bestFit"/>
              <c:showLegendKey val="1"/>
              <c:showVal val="0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D2C-4F46-B20E-C58644BD6A3D}"/>
                </c:ext>
              </c:extLst>
            </c:dLbl>
            <c:dLbl>
              <c:idx val="2"/>
              <c:dLblPos val="bestFit"/>
              <c:showLegendKey val="1"/>
              <c:showVal val="0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D2C-4F46-B20E-C58644BD6A3D}"/>
                </c:ext>
              </c:extLst>
            </c:dLbl>
            <c:dLbl>
              <c:idx val="3"/>
              <c:dLblPos val="bestFit"/>
              <c:showLegendKey val="1"/>
              <c:showVal val="0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D2C-4F46-B20E-C58644BD6A3D}"/>
                </c:ext>
              </c:extLst>
            </c:dLbl>
            <c:dLbl>
              <c:idx val="4"/>
              <c:dLblPos val="bestFit"/>
              <c:showLegendKey val="1"/>
              <c:showVal val="0"/>
              <c:showCatName val="1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D2C-4F46-B20E-C58644BD6A3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bestFit"/>
            <c:showLegendKey val="1"/>
            <c:showVal val="0"/>
            <c:showCatName val="1"/>
            <c:showSerName val="0"/>
            <c:showPercent val="1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'Main Capital Allocations '!$A$34:$A$38</c:f>
              <c:strCache>
                <c:ptCount val="5"/>
                <c:pt idx="0">
                  <c:v>Blue Line Rail</c:v>
                </c:pt>
                <c:pt idx="1">
                  <c:v>Drainage Construction &amp; Dredging </c:v>
                </c:pt>
                <c:pt idx="2">
                  <c:v>Provision of Housing and Infrastructure</c:v>
                </c:pt>
                <c:pt idx="3">
                  <c:v>Rehabilitation/Upgrading of Eti-Osa/Lekki/Epe Expressway Project from Eleko Junction to Epe T-junction (Phase 1)</c:v>
                </c:pt>
                <c:pt idx="4">
                  <c:v>Other Capital Projects</c:v>
                </c:pt>
              </c:strCache>
            </c:strRef>
          </c:cat>
          <c:val>
            <c:numRef>
              <c:f>'Main Capital Allocations '!$B$34:$B$38</c:f>
              <c:numCache>
                <c:formatCode>#,##0</c:formatCode>
                <c:ptCount val="5"/>
                <c:pt idx="0">
                  <c:v>60000000000</c:v>
                </c:pt>
                <c:pt idx="1">
                  <c:v>31050198728</c:v>
                </c:pt>
                <c:pt idx="2">
                  <c:v>21710993570</c:v>
                </c:pt>
                <c:pt idx="3">
                  <c:v>28112807778.700001</c:v>
                </c:pt>
                <c:pt idx="4" formatCode="_(* #,##0_);_(* \(#,##0\);_(* \-??_);_(@_)">
                  <c:v>933041806737.19995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D2C-4F46-B20E-C58644BD6A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solidFill>
          <a:srgbClr val="FFFFFF"/>
        </a:solidFill>
        <a:ln>
          <a:noFill/>
        </a:ln>
      </c:spPr>
    </c:plotArea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/>
          <a:lstStyle/>
          <a:p>
            <a:pPr>
              <a:defRPr sz="1600" b="1" strike="noStrike" spc="-1">
                <a:solidFill>
                  <a:srgbClr val="808080"/>
                </a:solidFill>
                <a:latin typeface="Calibri"/>
                <a:ea typeface="Calibri"/>
              </a:defRPr>
            </a:pPr>
            <a:r>
              <a:rPr lang="en-US" sz="1600" b="1" strike="noStrike" spc="-1">
                <a:solidFill>
                  <a:srgbClr val="808080"/>
                </a:solidFill>
                <a:latin typeface="Calibri"/>
                <a:ea typeface="Calibri"/>
              </a:rPr>
              <a:t>Ministry/ Sector Share of Budgeted Expenditure</a:t>
            </a:r>
          </a:p>
        </c:rich>
      </c:tx>
      <c:layout>
        <c:manualLayout>
          <c:xMode val="edge"/>
          <c:yMode val="edge"/>
          <c:x val="0.11186770428015599"/>
          <c:y val="5.35463047256476E-2"/>
        </c:manualLayout>
      </c:layout>
      <c:overlay val="0"/>
      <c:spPr>
        <a:noFill/>
        <a:ln>
          <a:noFill/>
        </a:ln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'Sectoral Allocations'!$G$5</c:f>
              <c:strCache>
                <c:ptCount val="1"/>
                <c:pt idx="0">
                  <c:v>Percentage of Total Budgeted Expenditure</c:v>
                </c:pt>
              </c:strCache>
            </c:strRef>
          </c:tx>
          <c:spPr>
            <a:solidFill>
              <a:srgbClr val="4472C4"/>
            </a:solidFill>
            <a:ln>
              <a:noFill/>
            </a:ln>
          </c:spPr>
          <c:dPt>
            <c:idx val="0"/>
            <c:bubble3D val="0"/>
            <c:spPr>
              <a:gradFill>
                <a:gsLst>
                  <a:gs pos="0">
                    <a:srgbClr val="4472C4"/>
                  </a:gs>
                  <a:gs pos="100000">
                    <a:srgbClr val="8FAADC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1-10E1-4B94-B203-804F4A9D2AAD}"/>
              </c:ext>
            </c:extLst>
          </c:dPt>
          <c:dPt>
            <c:idx val="1"/>
            <c:bubble3D val="0"/>
            <c:spPr>
              <a:gradFill>
                <a:gsLst>
                  <a:gs pos="0">
                    <a:srgbClr val="ED7D31"/>
                  </a:gs>
                  <a:gs pos="100000">
                    <a:srgbClr val="F4B183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3-10E1-4B94-B203-804F4A9D2AAD}"/>
              </c:ext>
            </c:extLst>
          </c:dPt>
          <c:dPt>
            <c:idx val="2"/>
            <c:bubble3D val="0"/>
            <c:spPr>
              <a:gradFill>
                <a:gsLst>
                  <a:gs pos="0">
                    <a:srgbClr val="A5A5A5"/>
                  </a:gs>
                  <a:gs pos="100000">
                    <a:srgbClr val="C9C9C9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5-10E1-4B94-B203-804F4A9D2AAD}"/>
              </c:ext>
            </c:extLst>
          </c:dPt>
          <c:dPt>
            <c:idx val="3"/>
            <c:bubble3D val="0"/>
            <c:spPr>
              <a:gradFill>
                <a:gsLst>
                  <a:gs pos="0">
                    <a:srgbClr val="FFC000"/>
                  </a:gs>
                  <a:gs pos="100000">
                    <a:srgbClr val="FFD966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7-10E1-4B94-B203-804F4A9D2AAD}"/>
              </c:ext>
            </c:extLst>
          </c:dPt>
          <c:dPt>
            <c:idx val="4"/>
            <c:bubble3D val="0"/>
            <c:spPr>
              <a:gradFill>
                <a:gsLst>
                  <a:gs pos="0">
                    <a:srgbClr val="5B9BD5"/>
                  </a:gs>
                  <a:gs pos="100000">
                    <a:srgbClr val="9DC3E6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9-10E1-4B94-B203-804F4A9D2AAD}"/>
              </c:ext>
            </c:extLst>
          </c:dPt>
          <c:dPt>
            <c:idx val="5"/>
            <c:bubble3D val="0"/>
            <c:spPr>
              <a:gradFill>
                <a:gsLst>
                  <a:gs pos="0">
                    <a:srgbClr val="70AD47"/>
                  </a:gs>
                  <a:gs pos="100000">
                    <a:srgbClr val="A9D18E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B-10E1-4B94-B203-804F4A9D2AAD}"/>
              </c:ext>
            </c:extLst>
          </c:dPt>
          <c:dPt>
            <c:idx val="6"/>
            <c:bubble3D val="0"/>
            <c:spPr>
              <a:gradFill>
                <a:gsLst>
                  <a:gs pos="0">
                    <a:srgbClr val="264478"/>
                  </a:gs>
                  <a:gs pos="100000">
                    <a:srgbClr val="5F86CC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D-10E1-4B94-B203-804F4A9D2AAD}"/>
              </c:ext>
            </c:extLst>
          </c:dPt>
          <c:dPt>
            <c:idx val="7"/>
            <c:bubble3D val="0"/>
            <c:spPr>
              <a:gradFill>
                <a:gsLst>
                  <a:gs pos="0">
                    <a:srgbClr val="9E480E"/>
                  </a:gs>
                  <a:gs pos="100000">
                    <a:srgbClr val="EF8944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F-10E1-4B94-B203-804F4A9D2AAD}"/>
              </c:ext>
            </c:extLst>
          </c:dPt>
          <c:dPt>
            <c:idx val="8"/>
            <c:bubble3D val="0"/>
            <c:spPr>
              <a:gradFill>
                <a:gsLst>
                  <a:gs pos="0">
                    <a:srgbClr val="636363"/>
                  </a:gs>
                  <a:gs pos="100000">
                    <a:srgbClr val="A1A1A1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1-10E1-4B94-B203-804F4A9D2AAD}"/>
              </c:ext>
            </c:extLst>
          </c:dPt>
          <c:dPt>
            <c:idx val="9"/>
            <c:bubble3D val="0"/>
            <c:spPr>
              <a:gradFill>
                <a:gsLst>
                  <a:gs pos="0">
                    <a:srgbClr val="997300"/>
                  </a:gs>
                  <a:gs pos="100000">
                    <a:srgbClr val="FFCA29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3-10E1-4B94-B203-804F4A9D2AAD}"/>
              </c:ext>
            </c:extLst>
          </c:dPt>
          <c:dPt>
            <c:idx val="10"/>
            <c:bubble3D val="0"/>
            <c:spPr>
              <a:gradFill>
                <a:gsLst>
                  <a:gs pos="0">
                    <a:srgbClr val="255E91"/>
                  </a:gs>
                  <a:gs pos="100000">
                    <a:srgbClr val="63A0D7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5-10E1-4B94-B203-804F4A9D2AAD}"/>
              </c:ext>
            </c:extLst>
          </c:dPt>
          <c:dPt>
            <c:idx val="11"/>
            <c:bubble3D val="0"/>
            <c:spPr>
              <a:gradFill>
                <a:gsLst>
                  <a:gs pos="0">
                    <a:srgbClr val="43682B"/>
                  </a:gs>
                  <a:gs pos="100000">
                    <a:srgbClr val="89C064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7-10E1-4B94-B203-804F4A9D2AAD}"/>
              </c:ext>
            </c:extLst>
          </c:dPt>
          <c:dPt>
            <c:idx val="12"/>
            <c:bubble3D val="0"/>
            <c:spPr>
              <a:gradFill>
                <a:gsLst>
                  <a:gs pos="0">
                    <a:srgbClr val="698ED0"/>
                  </a:gs>
                  <a:gs pos="100000">
                    <a:srgbClr val="A5BBE3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9-10E1-4B94-B203-804F4A9D2AAD}"/>
              </c:ext>
            </c:extLst>
          </c:dPt>
          <c:dPt>
            <c:idx val="13"/>
            <c:bubble3D val="0"/>
            <c:spPr>
              <a:gradFill>
                <a:gsLst>
                  <a:gs pos="0">
                    <a:srgbClr val="F1975A"/>
                  </a:gs>
                  <a:gs pos="100000">
                    <a:srgbClr val="F6C19C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B-10E1-4B94-B203-804F4A9D2AAD}"/>
              </c:ext>
            </c:extLst>
          </c:dPt>
          <c:dPt>
            <c:idx val="14"/>
            <c:bubble3D val="0"/>
            <c:spPr>
              <a:gradFill>
                <a:gsLst>
                  <a:gs pos="0">
                    <a:srgbClr val="B7B7B7"/>
                  </a:gs>
                  <a:gs pos="100000">
                    <a:srgbClr val="D4D4D4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D-10E1-4B94-B203-804F4A9D2AAD}"/>
              </c:ext>
            </c:extLst>
          </c:dPt>
          <c:dPt>
            <c:idx val="15"/>
            <c:bubble3D val="0"/>
            <c:spPr>
              <a:gradFill>
                <a:gsLst>
                  <a:gs pos="0">
                    <a:srgbClr val="FFCD33"/>
                  </a:gs>
                  <a:gs pos="100000">
                    <a:srgbClr val="FFE185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1F-10E1-4B94-B203-804F4A9D2AAD}"/>
              </c:ext>
            </c:extLst>
          </c:dPt>
          <c:dPt>
            <c:idx val="16"/>
            <c:bubble3D val="0"/>
            <c:spPr>
              <a:gradFill>
                <a:gsLst>
                  <a:gs pos="0">
                    <a:srgbClr val="7CAFDD"/>
                  </a:gs>
                  <a:gs pos="100000">
                    <a:srgbClr val="B0CFEB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1-10E1-4B94-B203-804F4A9D2AAD}"/>
              </c:ext>
            </c:extLst>
          </c:dPt>
          <c:dPt>
            <c:idx val="17"/>
            <c:bubble3D val="0"/>
            <c:spPr>
              <a:gradFill>
                <a:gsLst>
                  <a:gs pos="0">
                    <a:srgbClr val="8CC168"/>
                  </a:gs>
                  <a:gs pos="100000">
                    <a:srgbClr val="BADAA4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3-10E1-4B94-B203-804F4A9D2AAD}"/>
              </c:ext>
            </c:extLst>
          </c:dPt>
          <c:dPt>
            <c:idx val="18"/>
            <c:bubble3D val="0"/>
            <c:spPr>
              <a:gradFill>
                <a:gsLst>
                  <a:gs pos="0">
                    <a:srgbClr val="335AA1"/>
                  </a:gs>
                  <a:gs pos="100000">
                    <a:srgbClr val="7798D4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5-10E1-4B94-B203-804F4A9D2AAD}"/>
              </c:ext>
            </c:extLst>
          </c:dPt>
          <c:dPt>
            <c:idx val="19"/>
            <c:bubble3D val="0"/>
            <c:spPr>
              <a:gradFill>
                <a:gsLst>
                  <a:gs pos="0">
                    <a:srgbClr val="D26012"/>
                  </a:gs>
                  <a:gs pos="100000">
                    <a:srgbClr val="F19D64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7-10E1-4B94-B203-804F4A9D2AAD}"/>
              </c:ext>
            </c:extLst>
          </c:dPt>
          <c:dPt>
            <c:idx val="20"/>
            <c:bubble3D val="0"/>
            <c:spPr>
              <a:gradFill>
                <a:gsLst>
                  <a:gs pos="0">
                    <a:srgbClr val="848484"/>
                  </a:gs>
                  <a:gs pos="100000">
                    <a:srgbClr val="B5B5B5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9-10E1-4B94-B203-804F4A9D2AAD}"/>
              </c:ext>
            </c:extLst>
          </c:dPt>
          <c:dPt>
            <c:idx val="21"/>
            <c:bubble3D val="0"/>
            <c:spPr>
              <a:gradFill>
                <a:gsLst>
                  <a:gs pos="0">
                    <a:srgbClr val="CC9A00"/>
                  </a:gs>
                  <a:gs pos="100000">
                    <a:srgbClr val="FFD247"/>
                  </a:gs>
                </a:gsLst>
                <a:lin ang="5400000"/>
              </a:gradFill>
              <a:ln w="19080">
                <a:solidFill>
                  <a:srgbClr val="FFFFFF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2B-10E1-4B94-B203-804F4A9D2A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strike="noStrike" spc="-1">
                    <a:solidFill>
                      <a:srgbClr val="404040"/>
                    </a:solidFill>
                    <a:latin typeface="Calibri"/>
                    <a:ea typeface="Calibri"/>
                  </a:defRPr>
                </a:pPr>
                <a:endParaRPr lang="en-NG"/>
              </a:p>
            </c:txPr>
            <c:dLblPos val="bestFit"/>
            <c:showLegendKey val="0"/>
            <c:showVal val="0"/>
            <c:showCatName val="1"/>
            <c:showSerName val="0"/>
            <c:showPercent val="1"/>
            <c:showBubbleSize val="1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'Sectoral Allocations'!$A$6:$A$17</c:f>
              <c:strCache>
                <c:ptCount val="12"/>
                <c:pt idx="0">
                  <c:v>General Public Services</c:v>
                </c:pt>
                <c:pt idx="1">
                  <c:v>Public Order and Safety</c:v>
                </c:pt>
                <c:pt idx="2">
                  <c:v>Economic Affairs</c:v>
                </c:pt>
                <c:pt idx="3">
                  <c:v>Environment</c:v>
                </c:pt>
                <c:pt idx="4">
                  <c:v>Housing and Community Amenities</c:v>
                </c:pt>
                <c:pt idx="5">
                  <c:v>Health</c:v>
                </c:pt>
                <c:pt idx="6">
                  <c:v>Recreation, Culture and Religion</c:v>
                </c:pt>
                <c:pt idx="7">
                  <c:v>Education</c:v>
                </c:pt>
                <c:pt idx="8">
                  <c:v>Social Protection</c:v>
                </c:pt>
                <c:pt idx="11">
                  <c:v>Other MDA Expenditure</c:v>
                </c:pt>
              </c:strCache>
            </c:strRef>
          </c:cat>
          <c:val>
            <c:numRef>
              <c:f>'Sectoral Allocations'!$G$6:$G$17</c:f>
              <c:numCache>
                <c:formatCode>0.0%</c:formatCode>
                <c:ptCount val="12"/>
                <c:pt idx="0">
                  <c:v>0.3428059924670509</c:v>
                </c:pt>
                <c:pt idx="1">
                  <c:v>4.0220665542536879E-2</c:v>
                </c:pt>
                <c:pt idx="2">
                  <c:v>0.32518130518220195</c:v>
                </c:pt>
                <c:pt idx="3">
                  <c:v>5.2613699103171582E-2</c:v>
                </c:pt>
                <c:pt idx="4">
                  <c:v>5.097189439800439E-2</c:v>
                </c:pt>
                <c:pt idx="5">
                  <c:v>7.2431420930316473E-2</c:v>
                </c:pt>
                <c:pt idx="6">
                  <c:v>1.1499719388818698E-2</c:v>
                </c:pt>
                <c:pt idx="7">
                  <c:v>9.8695557798220965E-2</c:v>
                </c:pt>
                <c:pt idx="8">
                  <c:v>5.5797451896782571E-3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C-10E1-4B94-B203-804F4A9D2A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1476255</xdr:colOff>
      <xdr:row>40</xdr:row>
      <xdr:rowOff>85725</xdr:rowOff>
    </xdr:from>
    <xdr:to>
      <xdr:col>3</xdr:col>
      <xdr:colOff>2208765</xdr:colOff>
      <xdr:row>58</xdr:row>
      <xdr:rowOff>18900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1504800</xdr:colOff>
      <xdr:row>40</xdr:row>
      <xdr:rowOff>76320</xdr:rowOff>
    </xdr:from>
    <xdr:to>
      <xdr:col>10</xdr:col>
      <xdr:colOff>165240</xdr:colOff>
      <xdr:row>58</xdr:row>
      <xdr:rowOff>9360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4</xdr:col>
      <xdr:colOff>123825</xdr:colOff>
      <xdr:row>45</xdr:row>
      <xdr:rowOff>114300</xdr:rowOff>
    </xdr:to>
    <xdr:sp macro="" textlink="">
      <xdr:nvSpPr>
        <xdr:cNvPr id="1028" name="_x0000_t202" hidden="1">
          <a:extLst>
            <a:ext uri="{FF2B5EF4-FFF2-40B4-BE49-F238E27FC236}">
              <a16:creationId xmlns:a16="http://schemas.microsoft.com/office/drawing/2014/main" id="{00000000-0008-0000-02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123825</xdr:colOff>
      <xdr:row>45</xdr:row>
      <xdr:rowOff>114300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1447800</xdr:colOff>
      <xdr:row>47</xdr:row>
      <xdr:rowOff>127000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1447800</xdr:colOff>
      <xdr:row>47</xdr:row>
      <xdr:rowOff>127000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1447800</xdr:colOff>
      <xdr:row>47</xdr:row>
      <xdr:rowOff>127000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1447800</xdr:colOff>
      <xdr:row>47</xdr:row>
      <xdr:rowOff>127000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2263140</xdr:colOff>
      <xdr:row>46</xdr:row>
      <xdr:rowOff>30480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2263140</xdr:colOff>
      <xdr:row>46</xdr:row>
      <xdr:rowOff>30480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1447800</xdr:colOff>
      <xdr:row>47</xdr:row>
      <xdr:rowOff>127000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1447800</xdr:colOff>
      <xdr:row>47</xdr:row>
      <xdr:rowOff>127000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2263140</xdr:colOff>
      <xdr:row>45</xdr:row>
      <xdr:rowOff>182880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2263140</xdr:colOff>
      <xdr:row>45</xdr:row>
      <xdr:rowOff>182880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123825</xdr:colOff>
      <xdr:row>45</xdr:row>
      <xdr:rowOff>114300</xdr:rowOff>
    </xdr:to>
    <xdr:sp macro="" textlink="">
      <xdr:nvSpPr>
        <xdr:cNvPr id="14" name="AutoShape 4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123825</xdr:colOff>
      <xdr:row>45</xdr:row>
      <xdr:rowOff>114300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2263140</xdr:colOff>
      <xdr:row>45</xdr:row>
      <xdr:rowOff>182880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2263140</xdr:colOff>
      <xdr:row>45</xdr:row>
      <xdr:rowOff>182880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2263140</xdr:colOff>
      <xdr:row>45</xdr:row>
      <xdr:rowOff>182880</xdr:rowOff>
    </xdr:to>
    <xdr:sp macro="" textlink="">
      <xdr:nvSpPr>
        <xdr:cNvPr id="18" name="AutoShape 4">
          <a:extLst>
            <a:ext uri="{FF2B5EF4-FFF2-40B4-BE49-F238E27FC236}">
              <a16:creationId xmlns:a16="http://schemas.microsoft.com/office/drawing/2014/main" id="{D1A6A56D-B7C4-4C82-947D-A8163E60FDF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2263140</xdr:colOff>
      <xdr:row>45</xdr:row>
      <xdr:rowOff>182880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F6E34C9A-52E5-42A1-84BC-4263355FFE9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152415</xdr:colOff>
      <xdr:row>21</xdr:row>
      <xdr:rowOff>38085</xdr:rowOff>
    </xdr:from>
    <xdr:to>
      <xdr:col>6</xdr:col>
      <xdr:colOff>108015</xdr:colOff>
      <xdr:row>37</xdr:row>
      <xdr:rowOff>190200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4</xdr:col>
      <xdr:colOff>47625</xdr:colOff>
      <xdr:row>47</xdr:row>
      <xdr:rowOff>57150</xdr:rowOff>
    </xdr:to>
    <xdr:sp macro="" textlink="">
      <xdr:nvSpPr>
        <xdr:cNvPr id="2050" name="_x0000_t202" hidden="1">
          <a:extLst>
            <a:ext uri="{FF2B5EF4-FFF2-40B4-BE49-F238E27FC236}">
              <a16:creationId xmlns:a16="http://schemas.microsoft.com/office/drawing/2014/main" id="{00000000-0008-0000-0300-00000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704850</xdr:colOff>
      <xdr:row>21</xdr:row>
      <xdr:rowOff>9525</xdr:rowOff>
    </xdr:from>
    <xdr:to>
      <xdr:col>11</xdr:col>
      <xdr:colOff>895350</xdr:colOff>
      <xdr:row>37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3</xdr:col>
      <xdr:colOff>1333500</xdr:colOff>
      <xdr:row>49</xdr:row>
      <xdr:rowOff>25400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7028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1333500</xdr:colOff>
      <xdr:row>49</xdr:row>
      <xdr:rowOff>25400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70280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rtlCol="0"/>
        <a:lstStyle/>
        <a:p>
          <a:pPr algn="ctr"/>
          <a:endParaRPr lang="en-US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2118360</xdr:colOff>
      <xdr:row>47</xdr:row>
      <xdr:rowOff>137160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70026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1333500</xdr:colOff>
      <xdr:row>49</xdr:row>
      <xdr:rowOff>25400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7028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2118360</xdr:colOff>
      <xdr:row>47</xdr:row>
      <xdr:rowOff>91440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700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47625</xdr:colOff>
      <xdr:row>47</xdr:row>
      <xdr:rowOff>47625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6964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2125980</xdr:colOff>
      <xdr:row>47</xdr:row>
      <xdr:rowOff>91440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700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2125980</xdr:colOff>
      <xdr:row>47</xdr:row>
      <xdr:rowOff>91440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DC148D20-8782-4705-91AB-7BB41C4B29B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700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2125980</xdr:colOff>
      <xdr:row>47</xdr:row>
      <xdr:rowOff>91440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8BD36C55-43EA-4F25-B84F-274D74486E0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700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2125980</xdr:colOff>
      <xdr:row>47</xdr:row>
      <xdr:rowOff>91440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6168DB4B-81A4-4CE4-B6F8-AB7187B9E2D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700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2125980</xdr:colOff>
      <xdr:row>47</xdr:row>
      <xdr:rowOff>91440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2AD2A72F-519E-42D1-8B5A-FD8474DC272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700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2125980</xdr:colOff>
      <xdr:row>47</xdr:row>
      <xdr:rowOff>91440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id="{1539E045-E3DA-40E5-AD11-76DA9D0E328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700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2125980</xdr:colOff>
      <xdr:row>47</xdr:row>
      <xdr:rowOff>91440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0C561506-5F40-4124-B439-408474A9000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700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1346200</xdr:colOff>
      <xdr:row>49</xdr:row>
      <xdr:rowOff>25400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58B9C629-D843-5240-A83D-7A720805F6B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144000" cy="97028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590400</xdr:colOff>
      <xdr:row>15</xdr:row>
      <xdr:rowOff>0</xdr:rowOff>
    </xdr:from>
    <xdr:to>
      <xdr:col>4</xdr:col>
      <xdr:colOff>616320</xdr:colOff>
      <xdr:row>36</xdr:row>
      <xdr:rowOff>180720</xdr:rowOff>
    </xdr:to>
    <xdr:graphicFrame macro="">
      <xdr:nvGraphicFramePr>
        <xdr:cNvPr id="4" name="Chart 5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101600</xdr:colOff>
      <xdr:row>29</xdr:row>
      <xdr:rowOff>92040</xdr:rowOff>
    </xdr:from>
    <xdr:to>
      <xdr:col>4</xdr:col>
      <xdr:colOff>822960</xdr:colOff>
      <xdr:row>50</xdr:row>
      <xdr:rowOff>180600</xdr:rowOff>
    </xdr:to>
    <xdr:graphicFrame macro="">
      <xdr:nvGraphicFramePr>
        <xdr:cNvPr id="5" name="Chart 7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821320</xdr:colOff>
      <xdr:row>26</xdr:row>
      <xdr:rowOff>186146</xdr:rowOff>
    </xdr:from>
    <xdr:to>
      <xdr:col>8</xdr:col>
      <xdr:colOff>846666</xdr:colOff>
      <xdr:row>65</xdr:row>
      <xdr:rowOff>118533</xdr:rowOff>
    </xdr:to>
    <xdr:graphicFrame macro="">
      <xdr:nvGraphicFramePr>
        <xdr:cNvPr id="6" name="Chart 8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276179</xdr:colOff>
      <xdr:row>43</xdr:row>
      <xdr:rowOff>47730</xdr:rowOff>
    </xdr:from>
    <xdr:to>
      <xdr:col>5</xdr:col>
      <xdr:colOff>367664</xdr:colOff>
      <xdr:row>90</xdr:row>
      <xdr:rowOff>104775</xdr:rowOff>
    </xdr:to>
    <xdr:graphicFrame macro="">
      <xdr:nvGraphicFramePr>
        <xdr:cNvPr id="7" name="Chart 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1333380</xdr:colOff>
      <xdr:row>42</xdr:row>
      <xdr:rowOff>162030</xdr:rowOff>
    </xdr:from>
    <xdr:to>
      <xdr:col>14</xdr:col>
      <xdr:colOff>660400</xdr:colOff>
      <xdr:row>77</xdr:row>
      <xdr:rowOff>63500</xdr:rowOff>
    </xdr:to>
    <xdr:graphicFrame macro="">
      <xdr:nvGraphicFramePr>
        <xdr:cNvPr id="8" name="Chart 10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390524</xdr:colOff>
      <xdr:row>4</xdr:row>
      <xdr:rowOff>47625</xdr:rowOff>
    </xdr:from>
    <xdr:to>
      <xdr:col>8</xdr:col>
      <xdr:colOff>28574</xdr:colOff>
      <xdr:row>24</xdr:row>
      <xdr:rowOff>95100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133350</xdr:colOff>
      <xdr:row>2</xdr:row>
      <xdr:rowOff>57150</xdr:rowOff>
    </xdr:from>
    <xdr:to>
      <xdr:col>14</xdr:col>
      <xdr:colOff>639735</xdr:colOff>
      <xdr:row>23</xdr:row>
      <xdr:rowOff>133065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104775</xdr:colOff>
      <xdr:row>26</xdr:row>
      <xdr:rowOff>19050</xdr:rowOff>
    </xdr:from>
    <xdr:to>
      <xdr:col>7</xdr:col>
      <xdr:colOff>746175</xdr:colOff>
      <xdr:row>47</xdr:row>
      <xdr:rowOff>37815</xdr:rowOff>
    </xdr:to>
    <xdr:graphicFrame macro="">
      <xdr:nvGraphicFramePr>
        <xdr:cNvPr id="20" name="Chart 4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114300</xdr:colOff>
      <xdr:row>26</xdr:row>
      <xdr:rowOff>114300</xdr:rowOff>
    </xdr:from>
    <xdr:to>
      <xdr:col>15</xdr:col>
      <xdr:colOff>304800</xdr:colOff>
      <xdr:row>48</xdr:row>
      <xdr:rowOff>47625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</xdr:col>
      <xdr:colOff>447675</xdr:colOff>
      <xdr:row>50</xdr:row>
      <xdr:rowOff>19050</xdr:rowOff>
    </xdr:from>
    <xdr:to>
      <xdr:col>13</xdr:col>
      <xdr:colOff>257175</xdr:colOff>
      <xdr:row>77</xdr:row>
      <xdr:rowOff>28320</xdr:rowOff>
    </xdr:to>
    <xdr:graphicFrame macro="">
      <xdr:nvGraphicFramePr>
        <xdr:cNvPr id="22" name="Chart 5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0</xdr:col>
      <xdr:colOff>552450</xdr:colOff>
      <xdr:row>80</xdr:row>
      <xdr:rowOff>104774</xdr:rowOff>
    </xdr:from>
    <xdr:to>
      <xdr:col>7</xdr:col>
      <xdr:colOff>38100</xdr:colOff>
      <xdr:row>111</xdr:row>
      <xdr:rowOff>127000</xdr:rowOff>
    </xdr:to>
    <xdr:graphicFrame macro="">
      <xdr:nvGraphicFramePr>
        <xdr:cNvPr id="23" name="Chart 7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</xdr:col>
      <xdr:colOff>0</xdr:colOff>
      <xdr:row>118</xdr:row>
      <xdr:rowOff>0</xdr:rowOff>
    </xdr:from>
    <xdr:to>
      <xdr:col>8</xdr:col>
      <xdr:colOff>390570</xdr:colOff>
      <xdr:row>176</xdr:row>
      <xdr:rowOff>66570</xdr:rowOff>
    </xdr:to>
    <xdr:graphicFrame macro="">
      <xdr:nvGraphicFramePr>
        <xdr:cNvPr id="25" name="Chart 9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9</xdr:col>
      <xdr:colOff>368300</xdr:colOff>
      <xdr:row>118</xdr:row>
      <xdr:rowOff>0</xdr:rowOff>
    </xdr:from>
    <xdr:to>
      <xdr:col>15</xdr:col>
      <xdr:colOff>548895</xdr:colOff>
      <xdr:row>151</xdr:row>
      <xdr:rowOff>63500</xdr:rowOff>
    </xdr:to>
    <xdr:graphicFrame macro="">
      <xdr:nvGraphicFramePr>
        <xdr:cNvPr id="26" name="Chart 10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7</xdr:col>
      <xdr:colOff>609600</xdr:colOff>
      <xdr:row>81</xdr:row>
      <xdr:rowOff>76201</xdr:rowOff>
    </xdr:from>
    <xdr:to>
      <xdr:col>15</xdr:col>
      <xdr:colOff>584200</xdr:colOff>
      <xdr:row>112</xdr:row>
      <xdr:rowOff>12700</xdr:rowOff>
    </xdr:to>
    <xdr:graphicFrame macro="">
      <xdr:nvGraphicFramePr>
        <xdr:cNvPr id="11" name="Chart 8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20"/>
  <sheetViews>
    <sheetView topLeftCell="A62" workbookViewId="0">
      <selection activeCell="B14" sqref="B14"/>
    </sheetView>
  </sheetViews>
  <sheetFormatPr baseColWidth="10" defaultColWidth="8.6640625" defaultRowHeight="13"/>
  <cols>
    <col min="1" max="1" width="68.83203125" customWidth="1"/>
    <col min="2" max="2" width="34.5" customWidth="1"/>
    <col min="3" max="3" width="24.5" customWidth="1"/>
    <col min="4" max="4" width="14.5" customWidth="1"/>
    <col min="5" max="5" width="22.5" customWidth="1"/>
    <col min="6" max="1025" width="14.5" customWidth="1"/>
  </cols>
  <sheetData>
    <row r="1" spans="1:5" ht="15.75" customHeight="1">
      <c r="A1" s="1" t="s">
        <v>106</v>
      </c>
    </row>
    <row r="2" spans="1:5" ht="15.75" customHeight="1">
      <c r="A2" s="1" t="s">
        <v>107</v>
      </c>
    </row>
    <row r="3" spans="1:5" ht="15.75" customHeight="1">
      <c r="A3" s="2"/>
    </row>
    <row r="4" spans="1:5" ht="15.75" customHeight="1">
      <c r="A4" s="3" t="s">
        <v>104</v>
      </c>
    </row>
    <row r="5" spans="1:5" ht="15.75" customHeight="1">
      <c r="A5" s="2"/>
    </row>
    <row r="6" spans="1:5" ht="15.75" customHeight="1">
      <c r="A6" s="2"/>
    </row>
    <row r="7" spans="1:5" ht="15.75" customHeight="1">
      <c r="A7" s="4" t="s">
        <v>0</v>
      </c>
      <c r="B7" s="5" t="s">
        <v>89</v>
      </c>
      <c r="C7" s="4"/>
    </row>
    <row r="8" spans="1:5" ht="15.75" customHeight="1">
      <c r="A8" s="3" t="s">
        <v>1</v>
      </c>
      <c r="B8" s="3" t="s">
        <v>2</v>
      </c>
      <c r="C8" s="3" t="s">
        <v>3</v>
      </c>
    </row>
    <row r="9" spans="1:5" ht="18.75" customHeight="1">
      <c r="A9" s="136" t="s">
        <v>108</v>
      </c>
      <c r="B9" s="6">
        <v>1550000000</v>
      </c>
      <c r="C9" s="7">
        <f t="shared" ref="C9:C18" si="0">B9/1000000000</f>
        <v>1.55</v>
      </c>
    </row>
    <row r="10" spans="1:5" ht="15.75" customHeight="1">
      <c r="A10" s="8" t="s">
        <v>109</v>
      </c>
      <c r="B10" s="8">
        <v>150000000</v>
      </c>
      <c r="C10" s="7">
        <f t="shared" si="0"/>
        <v>0.15</v>
      </c>
    </row>
    <row r="11" spans="1:5" ht="15.75" customHeight="1">
      <c r="A11" s="8" t="s">
        <v>110</v>
      </c>
      <c r="B11" s="8">
        <v>78000000</v>
      </c>
      <c r="C11" s="7">
        <f t="shared" si="0"/>
        <v>7.8E-2</v>
      </c>
      <c r="D11" s="9"/>
    </row>
    <row r="12" spans="1:5" ht="15.75" customHeight="1">
      <c r="A12" s="8" t="s">
        <v>111</v>
      </c>
      <c r="B12" s="8">
        <v>1187136604</v>
      </c>
      <c r="C12" s="7">
        <f t="shared" si="0"/>
        <v>1.187136604</v>
      </c>
      <c r="D12" s="9"/>
    </row>
    <row r="13" spans="1:5" ht="15.75" customHeight="1">
      <c r="A13" s="8" t="s">
        <v>112</v>
      </c>
      <c r="B13" s="8">
        <v>3373303446</v>
      </c>
      <c r="C13" s="7">
        <f t="shared" si="0"/>
        <v>3.373303446</v>
      </c>
      <c r="D13" s="9"/>
      <c r="E13" s="146">
        <v>68697.566162109404</v>
      </c>
    </row>
    <row r="14" spans="1:5" ht="15.75" customHeight="1">
      <c r="A14" s="8" t="s">
        <v>113</v>
      </c>
      <c r="B14" s="8">
        <v>2473240545</v>
      </c>
      <c r="C14" s="7">
        <f t="shared" si="0"/>
        <v>2.4732405449999999</v>
      </c>
      <c r="D14" s="9"/>
      <c r="E14" s="146">
        <v>13769280</v>
      </c>
    </row>
    <row r="15" spans="1:5" ht="15.75" customHeight="1">
      <c r="A15" s="8" t="s">
        <v>114</v>
      </c>
      <c r="B15" s="8">
        <v>2127999078</v>
      </c>
      <c r="C15" s="7">
        <f t="shared" si="0"/>
        <v>2.1279990780000002</v>
      </c>
      <c r="D15" s="9"/>
      <c r="E15" s="140">
        <f>E14-E13</f>
        <v>13700582.433837891</v>
      </c>
    </row>
    <row r="16" spans="1:5" ht="15.75" customHeight="1">
      <c r="A16" s="8" t="s">
        <v>115</v>
      </c>
      <c r="B16" s="8">
        <v>750000000</v>
      </c>
      <c r="C16" s="7">
        <f t="shared" si="0"/>
        <v>0.75</v>
      </c>
      <c r="D16" s="9"/>
    </row>
    <row r="17" spans="1:4" ht="15.75" customHeight="1">
      <c r="A17" s="8" t="s">
        <v>140</v>
      </c>
      <c r="B17" s="8">
        <v>4100000000</v>
      </c>
      <c r="C17" s="7">
        <f t="shared" si="0"/>
        <v>4.0999999999999996</v>
      </c>
      <c r="D17" s="9"/>
    </row>
    <row r="18" spans="1:4" ht="15.75" customHeight="1">
      <c r="A18" s="3" t="s">
        <v>4</v>
      </c>
      <c r="B18" s="10">
        <f>SUM(B9:B17)</f>
        <v>15789679673</v>
      </c>
      <c r="C18" s="11">
        <f t="shared" si="0"/>
        <v>15.789679673</v>
      </c>
    </row>
    <row r="19" spans="1:4" ht="15.75" customHeight="1">
      <c r="A19" s="2"/>
      <c r="B19" s="2"/>
    </row>
    <row r="20" spans="1:4" ht="15.75" customHeight="1">
      <c r="A20" s="4" t="s">
        <v>5</v>
      </c>
      <c r="B20" s="5" t="s">
        <v>89</v>
      </c>
      <c r="C20" s="4"/>
    </row>
    <row r="21" spans="1:4" ht="15.75" customHeight="1">
      <c r="A21" s="3" t="s">
        <v>1</v>
      </c>
      <c r="B21" s="3" t="s">
        <v>2</v>
      </c>
      <c r="C21" s="3" t="s">
        <v>3</v>
      </c>
    </row>
    <row r="22" spans="1:4" ht="15.75" customHeight="1">
      <c r="A22" s="6" t="s">
        <v>117</v>
      </c>
      <c r="B22" s="6">
        <v>6000000000</v>
      </c>
      <c r="C22" s="12">
        <f t="shared" ref="C22:C47" si="1">B22/1000000000</f>
        <v>6</v>
      </c>
    </row>
    <row r="23" spans="1:4" ht="15.75" customHeight="1">
      <c r="A23" s="6" t="s">
        <v>118</v>
      </c>
      <c r="B23" s="6">
        <v>23928660</v>
      </c>
      <c r="C23" s="12">
        <f t="shared" si="1"/>
        <v>2.3928660000000001E-2</v>
      </c>
    </row>
    <row r="24" spans="1:4" ht="15.75" customHeight="1">
      <c r="A24" s="6" t="s">
        <v>119</v>
      </c>
      <c r="B24" s="6">
        <v>23928660</v>
      </c>
      <c r="C24" s="12">
        <f t="shared" si="1"/>
        <v>2.3928660000000001E-2</v>
      </c>
    </row>
    <row r="25" spans="1:4" ht="15.75" customHeight="1">
      <c r="A25" s="6" t="s">
        <v>120</v>
      </c>
      <c r="B25" s="6">
        <v>3167640</v>
      </c>
      <c r="C25" s="12">
        <f t="shared" si="1"/>
        <v>3.1676400000000002E-3</v>
      </c>
    </row>
    <row r="26" spans="1:4" ht="15.75" customHeight="1">
      <c r="A26" s="6" t="s">
        <v>121</v>
      </c>
      <c r="B26" s="6">
        <v>456120</v>
      </c>
      <c r="C26" s="12">
        <f t="shared" si="1"/>
        <v>4.5612000000000002E-4</v>
      </c>
    </row>
    <row r="27" spans="1:4" ht="15.75" customHeight="1">
      <c r="A27" s="6" t="s">
        <v>122</v>
      </c>
      <c r="B27" s="6">
        <v>13700582.433837891</v>
      </c>
      <c r="C27" s="12">
        <f t="shared" si="1"/>
        <v>1.370058243383789E-2</v>
      </c>
    </row>
    <row r="28" spans="1:4" ht="15.75" customHeight="1">
      <c r="A28" s="6" t="s">
        <v>123</v>
      </c>
      <c r="B28" s="6">
        <v>13212360</v>
      </c>
      <c r="C28" s="12">
        <f t="shared" si="1"/>
        <v>1.3212359999999999E-2</v>
      </c>
    </row>
    <row r="29" spans="1:4" ht="15.75" customHeight="1">
      <c r="A29" s="6" t="s">
        <v>124</v>
      </c>
      <c r="B29" s="6">
        <v>3734640</v>
      </c>
      <c r="C29" s="12">
        <f t="shared" si="1"/>
        <v>3.73464E-3</v>
      </c>
    </row>
    <row r="30" spans="1:4" ht="15.75" customHeight="1">
      <c r="A30" s="6" t="s">
        <v>124</v>
      </c>
      <c r="B30" s="6">
        <v>60480000</v>
      </c>
      <c r="C30" s="12">
        <f t="shared" si="1"/>
        <v>6.0479999999999999E-2</v>
      </c>
    </row>
    <row r="31" spans="1:4" ht="15.75" customHeight="1">
      <c r="A31" s="6" t="s">
        <v>125</v>
      </c>
      <c r="B31" s="6">
        <v>23928660</v>
      </c>
      <c r="C31" s="12">
        <f t="shared" si="1"/>
        <v>2.3928660000000001E-2</v>
      </c>
    </row>
    <row r="32" spans="1:4" ht="15.75" customHeight="1">
      <c r="A32" s="6" t="s">
        <v>126</v>
      </c>
      <c r="B32" s="6">
        <v>1585235254.0625</v>
      </c>
      <c r="C32" s="12">
        <f t="shared" si="1"/>
        <v>1.5852352540625001</v>
      </c>
    </row>
    <row r="33" spans="1:3" ht="15.75" customHeight="1">
      <c r="A33" s="6" t="s">
        <v>127</v>
      </c>
      <c r="B33" s="6">
        <v>329184471.29374999</v>
      </c>
      <c r="C33" s="12">
        <f t="shared" si="1"/>
        <v>0.32918447129375</v>
      </c>
    </row>
    <row r="34" spans="1:3" ht="15.75" customHeight="1">
      <c r="A34" s="6" t="s">
        <v>128</v>
      </c>
      <c r="B34" s="6">
        <v>819025200</v>
      </c>
      <c r="C34" s="12">
        <f t="shared" si="1"/>
        <v>0.81902520000000001</v>
      </c>
    </row>
    <row r="35" spans="1:3" ht="15.75" customHeight="1">
      <c r="A35" s="6" t="s">
        <v>129</v>
      </c>
      <c r="B35" s="6">
        <v>7600000000</v>
      </c>
      <c r="C35" s="12">
        <f t="shared" si="1"/>
        <v>7.6</v>
      </c>
    </row>
    <row r="36" spans="1:3" ht="15.75" customHeight="1">
      <c r="A36" s="6" t="s">
        <v>130</v>
      </c>
      <c r="B36" s="6">
        <v>2853139261.0415001</v>
      </c>
      <c r="C36" s="12">
        <f t="shared" si="1"/>
        <v>2.8531392610415001</v>
      </c>
    </row>
    <row r="37" spans="1:3" ht="15.75" customHeight="1">
      <c r="A37" s="6" t="s">
        <v>116</v>
      </c>
      <c r="B37" s="6">
        <v>439212329</v>
      </c>
      <c r="C37" s="12">
        <f t="shared" si="1"/>
        <v>0.43921232900000001</v>
      </c>
    </row>
    <row r="38" spans="1:3" ht="15.75" customHeight="1">
      <c r="A38" s="6" t="s">
        <v>131</v>
      </c>
      <c r="B38" s="6">
        <v>0</v>
      </c>
      <c r="C38" s="12">
        <f t="shared" si="1"/>
        <v>0</v>
      </c>
    </row>
    <row r="39" spans="1:3" ht="15.75" customHeight="1">
      <c r="A39" s="6" t="s">
        <v>132</v>
      </c>
      <c r="B39" s="6">
        <v>2000000000</v>
      </c>
      <c r="C39" s="12">
        <f t="shared" si="1"/>
        <v>2</v>
      </c>
    </row>
    <row r="40" spans="1:3" ht="15.75" customHeight="1">
      <c r="A40" s="6" t="s">
        <v>133</v>
      </c>
      <c r="B40" s="6">
        <v>-0.43200016021728516</v>
      </c>
      <c r="C40" s="12">
        <f t="shared" si="1"/>
        <v>-4.3200016021728514E-10</v>
      </c>
    </row>
    <row r="41" spans="1:3" ht="15.75" customHeight="1">
      <c r="A41" s="6" t="s">
        <v>134</v>
      </c>
      <c r="B41" s="6">
        <v>3001116384.5500002</v>
      </c>
      <c r="C41" s="12">
        <f t="shared" si="1"/>
        <v>3.0011163845500004</v>
      </c>
    </row>
    <row r="42" spans="1:3" ht="15.75" customHeight="1">
      <c r="A42" s="6" t="s">
        <v>135</v>
      </c>
      <c r="B42" s="6">
        <v>25000000</v>
      </c>
      <c r="C42" s="12">
        <f t="shared" si="1"/>
        <v>2.5000000000000001E-2</v>
      </c>
    </row>
    <row r="43" spans="1:3" ht="15.75" customHeight="1">
      <c r="A43" s="6" t="s">
        <v>136</v>
      </c>
      <c r="B43" s="6">
        <v>22680000</v>
      </c>
      <c r="C43" s="12">
        <f t="shared" si="1"/>
        <v>2.2679999999999999E-2</v>
      </c>
    </row>
    <row r="44" spans="1:3" ht="15.75" customHeight="1">
      <c r="A44" s="6" t="s">
        <v>137</v>
      </c>
      <c r="B44" s="6">
        <v>250000000</v>
      </c>
      <c r="C44" s="12">
        <f t="shared" si="1"/>
        <v>0.25</v>
      </c>
    </row>
    <row r="45" spans="1:3" ht="15.75" customHeight="1">
      <c r="A45" s="6" t="s">
        <v>138</v>
      </c>
      <c r="B45" s="6">
        <v>750000000</v>
      </c>
      <c r="C45" s="12">
        <f t="shared" si="1"/>
        <v>0.75</v>
      </c>
    </row>
    <row r="46" spans="1:3" ht="15.75" customHeight="1">
      <c r="A46" s="6" t="s">
        <v>139</v>
      </c>
      <c r="B46" s="6">
        <v>600000000</v>
      </c>
      <c r="C46" s="12">
        <f t="shared" si="1"/>
        <v>0.6</v>
      </c>
    </row>
    <row r="47" spans="1:3" ht="15.75" customHeight="1">
      <c r="A47" s="3" t="s">
        <v>6</v>
      </c>
      <c r="B47" s="10">
        <f>SUM(B22:B46)</f>
        <v>26441130221.949589</v>
      </c>
      <c r="C47" s="15">
        <f t="shared" si="1"/>
        <v>26.441130221949589</v>
      </c>
    </row>
    <row r="49" spans="1:3" ht="15.75" customHeight="1">
      <c r="A49" s="16" t="s">
        <v>7</v>
      </c>
      <c r="B49" s="137"/>
    </row>
    <row r="50" spans="1:3" ht="15.75" customHeight="1">
      <c r="A50" s="17" t="s">
        <v>8</v>
      </c>
      <c r="C50" s="137"/>
    </row>
    <row r="51" spans="1:3" ht="15.75" customHeight="1">
      <c r="A51" s="18" t="s">
        <v>9</v>
      </c>
    </row>
    <row r="52" spans="1:3" ht="15.75" customHeight="1">
      <c r="A52" s="19" t="s">
        <v>10</v>
      </c>
    </row>
    <row r="53" spans="1:3" ht="15.75" customHeight="1">
      <c r="A53" s="20" t="s">
        <v>11</v>
      </c>
    </row>
    <row r="54" spans="1:3" ht="15.75" customHeight="1">
      <c r="A54" s="21" t="s">
        <v>12</v>
      </c>
    </row>
    <row r="55" spans="1:3" ht="15.75" customHeight="1"/>
    <row r="56" spans="1:3" ht="15.75" customHeight="1"/>
    <row r="57" spans="1:3" ht="15.75" customHeight="1"/>
    <row r="58" spans="1:3" ht="15.75" customHeight="1"/>
    <row r="59" spans="1:3" ht="15.75" customHeight="1"/>
    <row r="60" spans="1:3" ht="15.75" customHeight="1"/>
    <row r="61" spans="1:3" ht="15.75" customHeight="1"/>
    <row r="62" spans="1:3" ht="15.75" customHeight="1"/>
    <row r="63" spans="1:3" ht="15.75" customHeight="1"/>
    <row r="64" spans="1:3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</sheetData>
  <pageMargins left="0.7" right="0.7" top="0.75" bottom="0.75" header="0.51180555555555496" footer="0.51180555555555496"/>
  <pageSetup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00"/>
  <sheetViews>
    <sheetView topLeftCell="A4" workbookViewId="0">
      <selection activeCell="E6" sqref="E6"/>
    </sheetView>
  </sheetViews>
  <sheetFormatPr baseColWidth="10" defaultColWidth="8.6640625" defaultRowHeight="13"/>
  <cols>
    <col min="1" max="1" width="58.33203125" customWidth="1"/>
    <col min="2" max="2" width="32.6640625" customWidth="1"/>
    <col min="3" max="3" width="25.33203125" customWidth="1"/>
    <col min="4" max="4" width="14.5" customWidth="1"/>
    <col min="5" max="5" width="23.1640625" customWidth="1"/>
    <col min="6" max="6" width="25.83203125" customWidth="1"/>
    <col min="7" max="1025" width="14.5" customWidth="1"/>
  </cols>
  <sheetData>
    <row r="1" spans="1:6" ht="15.75" customHeight="1">
      <c r="A1" s="22" t="str">
        <f>Grants!A1</f>
        <v xml:space="preserve"> Lagos State Budget 2022</v>
      </c>
      <c r="B1" s="2"/>
    </row>
    <row r="2" spans="1:6" ht="15.75" customHeight="1">
      <c r="A2" s="22" t="str">
        <f>Grants!A2</f>
        <v>Budget Title:  Budget of Consolidation</v>
      </c>
      <c r="B2" s="2"/>
    </row>
    <row r="3" spans="1:6" ht="15.75" customHeight="1">
      <c r="A3" s="2"/>
      <c r="B3" s="2"/>
    </row>
    <row r="4" spans="1:6" ht="15.75" customHeight="1">
      <c r="A4" s="3" t="s">
        <v>105</v>
      </c>
      <c r="B4" s="2"/>
    </row>
    <row r="5" spans="1:6" ht="15.75" customHeight="1">
      <c r="A5" s="2"/>
      <c r="B5" s="2"/>
    </row>
    <row r="6" spans="1:6" ht="15.75" customHeight="1">
      <c r="A6" s="4" t="s">
        <v>13</v>
      </c>
      <c r="B6" s="5" t="s">
        <v>89</v>
      </c>
      <c r="C6" s="23"/>
      <c r="E6" s="146"/>
    </row>
    <row r="7" spans="1:6" ht="15.75" customHeight="1">
      <c r="A7" s="3" t="s">
        <v>14</v>
      </c>
      <c r="B7" s="3" t="s">
        <v>2</v>
      </c>
      <c r="C7" s="3" t="s">
        <v>3</v>
      </c>
      <c r="F7" s="138"/>
    </row>
    <row r="8" spans="1:6" ht="15.75" customHeight="1">
      <c r="A8" s="13" t="s">
        <v>143</v>
      </c>
      <c r="B8" s="13">
        <v>188593367168.20999</v>
      </c>
      <c r="C8" s="7">
        <f>B8/1000000000</f>
        <v>188.59336716820999</v>
      </c>
    </row>
    <row r="9" spans="1:6" ht="15.75" customHeight="1">
      <c r="A9" s="13" t="s">
        <v>144</v>
      </c>
      <c r="B9" s="13">
        <v>153000000000</v>
      </c>
      <c r="C9" s="7">
        <f t="shared" ref="C9:C13" si="0">B9/1000000000</f>
        <v>153</v>
      </c>
      <c r="F9" s="139"/>
    </row>
    <row r="10" spans="1:6" ht="15.75" customHeight="1">
      <c r="A10" s="13" t="s">
        <v>155</v>
      </c>
      <c r="B10" s="13">
        <v>5267310299</v>
      </c>
      <c r="C10" s="7">
        <f t="shared" si="0"/>
        <v>5.267310299</v>
      </c>
    </row>
    <row r="11" spans="1:6" ht="15.75" customHeight="1">
      <c r="A11" s="13" t="s">
        <v>145</v>
      </c>
      <c r="B11" s="13">
        <v>134815000000</v>
      </c>
      <c r="C11" s="7">
        <f t="shared" si="0"/>
        <v>134.815</v>
      </c>
    </row>
    <row r="12" spans="1:6" ht="15.75" customHeight="1">
      <c r="A12" s="13"/>
      <c r="B12" s="13"/>
      <c r="C12" s="7">
        <f t="shared" si="0"/>
        <v>0</v>
      </c>
      <c r="F12" s="139"/>
    </row>
    <row r="13" spans="1:6" ht="15.75" customHeight="1">
      <c r="A13" s="14"/>
      <c r="B13" s="14"/>
      <c r="C13" s="7">
        <f t="shared" si="0"/>
        <v>0</v>
      </c>
    </row>
    <row r="14" spans="1:6" ht="15.75" customHeight="1">
      <c r="A14" s="3" t="s">
        <v>15</v>
      </c>
      <c r="B14" s="11">
        <f>SUM(B7:B13)</f>
        <v>481675677467.20996</v>
      </c>
      <c r="C14" s="11">
        <f>B14/1000000000</f>
        <v>481.67567746720994</v>
      </c>
    </row>
    <row r="15" spans="1:6" ht="15.75" customHeight="1">
      <c r="A15" s="2"/>
      <c r="B15" s="2"/>
    </row>
    <row r="16" spans="1:6" ht="15.75" customHeight="1">
      <c r="A16" s="4" t="s">
        <v>16</v>
      </c>
      <c r="B16" s="5" t="s">
        <v>89</v>
      </c>
      <c r="C16" s="23"/>
    </row>
    <row r="17" spans="1:6" ht="15.75" customHeight="1">
      <c r="A17" s="3" t="s">
        <v>17</v>
      </c>
      <c r="B17" s="3" t="s">
        <v>2</v>
      </c>
      <c r="C17" s="3" t="s">
        <v>3</v>
      </c>
    </row>
    <row r="18" spans="1:6" ht="15.75" customHeight="1">
      <c r="A18" s="13" t="s">
        <v>141</v>
      </c>
      <c r="B18" s="13">
        <v>29039000000</v>
      </c>
      <c r="C18" s="7">
        <f t="shared" ref="C18:C20" si="1">B18/1000000000</f>
        <v>29.039000000000001</v>
      </c>
      <c r="F18" s="140"/>
    </row>
    <row r="19" spans="1:6" ht="15.75" customHeight="1">
      <c r="A19" s="14" t="s">
        <v>142</v>
      </c>
      <c r="B19" s="14">
        <v>10560000000</v>
      </c>
      <c r="C19" s="7">
        <f t="shared" si="1"/>
        <v>10.56</v>
      </c>
    </row>
    <row r="20" spans="1:6" ht="15.75" customHeight="1">
      <c r="A20" s="14"/>
      <c r="B20" s="14"/>
      <c r="C20" s="7">
        <f t="shared" si="1"/>
        <v>0</v>
      </c>
    </row>
    <row r="21" spans="1:6" ht="15.75" customHeight="1">
      <c r="A21" s="3" t="s">
        <v>18</v>
      </c>
      <c r="B21" s="10">
        <f>SUM(B17:B20)</f>
        <v>39599000000</v>
      </c>
      <c r="C21" s="11">
        <f>B21/1000000</f>
        <v>39599</v>
      </c>
    </row>
    <row r="23" spans="1:6" ht="15.75" customHeight="1">
      <c r="A23" s="24" t="s">
        <v>7</v>
      </c>
      <c r="B23" s="140"/>
    </row>
    <row r="24" spans="1:6" ht="15.75" customHeight="1">
      <c r="A24" s="25" t="s">
        <v>8</v>
      </c>
    </row>
    <row r="25" spans="1:6" ht="15.75" customHeight="1">
      <c r="A25" s="26" t="s">
        <v>9</v>
      </c>
    </row>
    <row r="26" spans="1:6" ht="15.75" customHeight="1">
      <c r="A26" s="27" t="s">
        <v>10</v>
      </c>
    </row>
    <row r="27" spans="1:6" ht="15.75" customHeight="1">
      <c r="A27" s="28" t="s">
        <v>11</v>
      </c>
    </row>
    <row r="28" spans="1:6" ht="15.75" customHeight="1">
      <c r="A28" s="29" t="s">
        <v>12</v>
      </c>
    </row>
    <row r="29" spans="1:6" ht="15.75" customHeight="1"/>
    <row r="30" spans="1:6" ht="15.75" customHeight="1"/>
    <row r="31" spans="1:6" ht="15.75" customHeight="1"/>
    <row r="32" spans="1: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51180555555555496" footer="0.51180555555555496"/>
  <pageSetup firstPageNumber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16" workbookViewId="0">
      <selection activeCell="F28" sqref="F28"/>
    </sheetView>
  </sheetViews>
  <sheetFormatPr baseColWidth="10" defaultColWidth="8.6640625" defaultRowHeight="13"/>
  <cols>
    <col min="1" max="1" width="45" customWidth="1"/>
    <col min="2" max="2" width="33.5" customWidth="1"/>
    <col min="3" max="4" width="35.1640625" customWidth="1"/>
    <col min="5" max="5" width="25" customWidth="1"/>
    <col min="6" max="6" width="30.6640625" customWidth="1"/>
    <col min="7" max="7" width="14.5" hidden="1" customWidth="1"/>
    <col min="8" max="8" width="17" bestFit="1" customWidth="1"/>
    <col min="9" max="9" width="12.33203125" customWidth="1"/>
    <col min="10" max="1025" width="14.5" customWidth="1"/>
  </cols>
  <sheetData>
    <row r="1" spans="1:26" ht="15.75" customHeight="1">
      <c r="A1" s="22" t="str">
        <f>Grants!A1</f>
        <v xml:space="preserve"> Lagos State Budget 2022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</row>
    <row r="2" spans="1:26" ht="15.75" customHeight="1">
      <c r="A2" s="22" t="str">
        <f>Grants!A2</f>
        <v>Budget Title:  Budget of Consolidation</v>
      </c>
      <c r="B2" s="30"/>
      <c r="C2" s="30"/>
      <c r="D2" s="142"/>
      <c r="E2" s="142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</row>
    <row r="3" spans="1:26" ht="15.75" customHeight="1">
      <c r="A3" s="30"/>
      <c r="B3" s="30"/>
      <c r="C3" s="141"/>
      <c r="D3" s="145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</row>
    <row r="4" spans="1:26" ht="15.75" customHeight="1">
      <c r="A4" s="3" t="s">
        <v>19</v>
      </c>
      <c r="B4" s="30"/>
      <c r="C4" s="30"/>
      <c r="D4" s="30"/>
      <c r="E4" s="142"/>
      <c r="F4" s="145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</row>
    <row r="5" spans="1:26" ht="15.7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</row>
    <row r="6" spans="1:26" ht="33.75" customHeight="1">
      <c r="A6" s="31" t="s">
        <v>20</v>
      </c>
      <c r="B6" s="32"/>
      <c r="C6" s="31" t="s">
        <v>90</v>
      </c>
      <c r="D6" s="33" t="s">
        <v>91</v>
      </c>
      <c r="E6" s="31" t="s">
        <v>21</v>
      </c>
      <c r="F6" s="31" t="s">
        <v>22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</row>
    <row r="7" spans="1:26" ht="15.75" customHeight="1">
      <c r="A7" s="3" t="s">
        <v>23</v>
      </c>
      <c r="B7" s="2" t="s">
        <v>24</v>
      </c>
      <c r="C7" s="13">
        <v>861140729402.56006</v>
      </c>
      <c r="D7" s="36">
        <f>(C7/C$25)</f>
        <v>0.48978636653081714</v>
      </c>
      <c r="E7" s="14">
        <v>772043412779.05005</v>
      </c>
      <c r="F7" s="8">
        <v>582044548836.44995</v>
      </c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</row>
    <row r="8" spans="1:26" ht="15.75" customHeight="1">
      <c r="A8" s="2"/>
      <c r="B8" s="2" t="s">
        <v>25</v>
      </c>
      <c r="C8" s="13">
        <v>72750000000</v>
      </c>
      <c r="D8" s="36">
        <f>(C8/C$25)</f>
        <v>4.1377624990328342E-2</v>
      </c>
      <c r="E8" s="14">
        <v>55000000000</v>
      </c>
      <c r="F8" s="8">
        <v>47436265928.75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</row>
    <row r="9" spans="1:26" ht="15.75" customHeight="1">
      <c r="A9" s="2"/>
      <c r="B9" s="2" t="s">
        <v>26</v>
      </c>
      <c r="C9" s="13">
        <v>179419000000</v>
      </c>
      <c r="D9" s="36">
        <f>(C9/C$25)</f>
        <v>0.10204717660673156</v>
      </c>
      <c r="E9" s="14">
        <v>132000000000</v>
      </c>
      <c r="F9" s="8">
        <v>139104556330.22</v>
      </c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</row>
    <row r="10" spans="1:26" ht="15.75" customHeight="1">
      <c r="A10" s="2"/>
      <c r="B10" s="2" t="s">
        <v>27</v>
      </c>
      <c r="C10" s="6">
        <v>4099000000</v>
      </c>
      <c r="D10" s="36">
        <f>(C10/C$25)</f>
        <v>2.3313661145753384E-3</v>
      </c>
      <c r="E10" s="14">
        <v>5400000000</v>
      </c>
      <c r="F10" s="8">
        <v>7291807598.6400003</v>
      </c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</row>
    <row r="11" spans="1:26" ht="15.75" customHeight="1">
      <c r="B11" s="2"/>
      <c r="C11" s="37"/>
      <c r="D11" s="37"/>
      <c r="E11" s="37"/>
      <c r="F11" s="37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</row>
    <row r="12" spans="1:26" ht="15.75" customHeight="1">
      <c r="A12" s="3" t="s">
        <v>28</v>
      </c>
      <c r="B12" s="2" t="s">
        <v>29</v>
      </c>
      <c r="C12" s="38">
        <f>Grants!B18</f>
        <v>15789679673</v>
      </c>
      <c r="D12" s="36">
        <f>(C12/C$25)</f>
        <v>8.9806109172069319E-3</v>
      </c>
      <c r="E12" s="14">
        <v>19652714711.009998</v>
      </c>
      <c r="F12" s="8">
        <v>9506043395.0400009</v>
      </c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</row>
    <row r="13" spans="1:26" ht="15.75" customHeight="1">
      <c r="A13" s="2"/>
      <c r="B13" s="2" t="s">
        <v>30</v>
      </c>
      <c r="C13" s="38">
        <f>Grants!B47</f>
        <v>26441130221.949589</v>
      </c>
      <c r="D13" s="36">
        <f>(C13/C$25)</f>
        <v>1.5038778977928073E-2</v>
      </c>
      <c r="E13" s="14">
        <v>478087817.19999999</v>
      </c>
      <c r="F13" s="8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</row>
    <row r="14" spans="1:26" ht="15.75" customHeight="1">
      <c r="B14" s="2"/>
      <c r="C14" s="37"/>
      <c r="D14" s="37"/>
      <c r="E14" s="37"/>
      <c r="F14" s="37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</row>
    <row r="15" spans="1:26" ht="15.75" customHeight="1">
      <c r="A15" s="3" t="s">
        <v>31</v>
      </c>
      <c r="B15" s="2" t="s">
        <v>31</v>
      </c>
      <c r="C15" s="13">
        <v>77282393529</v>
      </c>
      <c r="D15" s="39">
        <f>(C15/C$25)</f>
        <v>4.3955490004095391E-2</v>
      </c>
      <c r="E15" s="14"/>
      <c r="F15" s="8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</row>
    <row r="16" spans="1:26" ht="15.75" customHeight="1">
      <c r="A16" s="2"/>
      <c r="B16" s="2"/>
      <c r="C16" s="37"/>
      <c r="D16" s="37"/>
      <c r="E16" s="37"/>
      <c r="F16" s="37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</row>
    <row r="17" spans="1:26" ht="15.75" customHeight="1">
      <c r="A17" s="3" t="s">
        <v>32</v>
      </c>
      <c r="B17" s="3"/>
      <c r="C17" s="10">
        <f>SUM(C7:C16)</f>
        <v>1236921932826.5098</v>
      </c>
      <c r="D17" s="40">
        <f>(C17/C$25)</f>
        <v>0.70351741414168278</v>
      </c>
      <c r="E17" s="10">
        <f>SUM(E7:E16)</f>
        <v>984574215307.26001</v>
      </c>
      <c r="F17" s="10">
        <f>SUM(F7:F16)</f>
        <v>785383222089.09998</v>
      </c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</row>
    <row r="18" spans="1:26" ht="15.75" customHeight="1">
      <c r="A18" s="2"/>
      <c r="B18" s="2"/>
      <c r="C18" s="37"/>
      <c r="D18" s="37"/>
      <c r="E18" s="37"/>
      <c r="F18" s="37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</row>
    <row r="19" spans="1:26" ht="15.75" customHeight="1">
      <c r="A19" s="3" t="s">
        <v>33</v>
      </c>
      <c r="B19" s="2" t="s">
        <v>13</v>
      </c>
      <c r="C19" s="38">
        <f>'Loans '!B14</f>
        <v>481675677467.20996</v>
      </c>
      <c r="D19" s="36">
        <f>(C19/C$25)</f>
        <v>0.27396007627767094</v>
      </c>
      <c r="E19" s="14">
        <v>269994240000</v>
      </c>
      <c r="F19" s="8">
        <v>253328939793</v>
      </c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</row>
    <row r="20" spans="1:26" ht="15.75" customHeight="1">
      <c r="A20" s="2"/>
      <c r="B20" s="2" t="s">
        <v>16</v>
      </c>
      <c r="C20" s="38">
        <f>'Loans '!B21</f>
        <v>39599000000</v>
      </c>
      <c r="D20" s="36">
        <f>(C20/C$25)</f>
        <v>2.2522509580646215E-2</v>
      </c>
      <c r="E20" s="14">
        <v>2000000000</v>
      </c>
      <c r="F20" s="8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</row>
    <row r="21" spans="1:26" ht="15.75" customHeight="1">
      <c r="A21" s="2"/>
      <c r="B21" s="2" t="s">
        <v>34</v>
      </c>
      <c r="C21" s="6"/>
      <c r="D21" s="36">
        <f>(C21/C$25)</f>
        <v>0</v>
      </c>
      <c r="E21" s="14"/>
      <c r="F21" s="8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</row>
    <row r="22" spans="1:26" ht="15.75" customHeight="1">
      <c r="A22" s="2"/>
      <c r="B22" s="2" t="s">
        <v>35</v>
      </c>
      <c r="C22" s="8">
        <v>0</v>
      </c>
      <c r="D22" s="36">
        <f>(C22/C$25)</f>
        <v>0</v>
      </c>
      <c r="E22" s="14"/>
      <c r="F22" s="8">
        <v>49476120414</v>
      </c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</row>
    <row r="23" spans="1:26" ht="15.75" customHeight="1">
      <c r="A23" s="3" t="s">
        <v>36</v>
      </c>
      <c r="B23" s="2"/>
      <c r="C23" s="10">
        <f>SUM(C19:C22)</f>
        <v>521274677467.20996</v>
      </c>
      <c r="D23" s="40">
        <f>(C23/C$25)</f>
        <v>0.29648258585831716</v>
      </c>
      <c r="E23" s="10">
        <f>SUM(E19:E22)</f>
        <v>271994240000</v>
      </c>
      <c r="F23" s="10">
        <f>SUM(F19:F22)</f>
        <v>302805060207</v>
      </c>
      <c r="G23" s="30"/>
      <c r="H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</row>
    <row r="24" spans="1:26" ht="15.75" customHeight="1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</row>
    <row r="25" spans="1:26" ht="15.75" customHeight="1">
      <c r="A25" s="3" t="s">
        <v>37</v>
      </c>
      <c r="B25" s="2"/>
      <c r="C25" s="10">
        <f>C17+C23</f>
        <v>1758196610293.7197</v>
      </c>
      <c r="D25" s="40">
        <f>(C25/C$25)</f>
        <v>1</v>
      </c>
      <c r="E25" s="10">
        <f>E17+E23</f>
        <v>1256568455307.26</v>
      </c>
      <c r="F25" s="10">
        <f>F17+F23</f>
        <v>1088188282296.1</v>
      </c>
      <c r="G25" s="30"/>
      <c r="H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1:26" ht="15.75" customHeight="1">
      <c r="A26" s="41"/>
      <c r="B26" s="142"/>
      <c r="C26" s="30"/>
      <c r="D26" s="30"/>
      <c r="E26" s="145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</row>
    <row r="27" spans="1:26" ht="15.75" customHeight="1">
      <c r="A27" s="24" t="s">
        <v>7</v>
      </c>
      <c r="B27" s="30"/>
      <c r="C27" s="30"/>
      <c r="D27" s="30"/>
      <c r="E27" s="30"/>
      <c r="F27" s="142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</row>
    <row r="28" spans="1:26" ht="32">
      <c r="A28" s="42" t="s">
        <v>8</v>
      </c>
      <c r="B28" s="34"/>
      <c r="C28" s="43" t="s">
        <v>38</v>
      </c>
      <c r="D28" s="44" t="s">
        <v>89</v>
      </c>
      <c r="E28" s="44" t="s">
        <v>92</v>
      </c>
      <c r="F28" s="155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45"/>
    </row>
    <row r="29" spans="1:26" ht="15.75" customHeight="1">
      <c r="A29" s="26" t="s">
        <v>9</v>
      </c>
      <c r="B29" s="30"/>
      <c r="C29" s="46" t="str">
        <f t="shared" ref="C29:E32" si="0">B7</f>
        <v>Internally Generated Revenue</v>
      </c>
      <c r="D29" s="38">
        <f t="shared" si="0"/>
        <v>861140729402.56006</v>
      </c>
      <c r="E29" s="47">
        <f t="shared" si="0"/>
        <v>0.48978636653081714</v>
      </c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  <row r="30" spans="1:26" ht="15.75" customHeight="1">
      <c r="A30" s="27" t="s">
        <v>10</v>
      </c>
      <c r="B30" s="30"/>
      <c r="C30" s="46" t="str">
        <f t="shared" si="0"/>
        <v>Statutory Allocation</v>
      </c>
      <c r="D30" s="38">
        <f t="shared" si="0"/>
        <v>72750000000</v>
      </c>
      <c r="E30" s="47">
        <f t="shared" si="0"/>
        <v>4.1377624990328342E-2</v>
      </c>
      <c r="F30" s="156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</row>
    <row r="31" spans="1:26" ht="15.75" customHeight="1">
      <c r="A31" s="28" t="s">
        <v>11</v>
      </c>
      <c r="B31" s="30"/>
      <c r="C31" s="46" t="str">
        <f t="shared" si="0"/>
        <v>Value Added Tax</v>
      </c>
      <c r="D31" s="38">
        <f t="shared" si="0"/>
        <v>179419000000</v>
      </c>
      <c r="E31" s="47">
        <f t="shared" si="0"/>
        <v>0.10204717660673156</v>
      </c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</row>
    <row r="32" spans="1:26" ht="15.75" customHeight="1">
      <c r="A32" s="29" t="s">
        <v>12</v>
      </c>
      <c r="B32" s="30"/>
      <c r="C32" s="46" t="str">
        <f t="shared" si="0"/>
        <v>Other Statutory Revenue</v>
      </c>
      <c r="D32" s="38">
        <f t="shared" si="0"/>
        <v>4099000000</v>
      </c>
      <c r="E32" s="47">
        <f t="shared" si="0"/>
        <v>2.3313661145753384E-3</v>
      </c>
      <c r="F32" s="156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1:25" ht="15.75" customHeight="1">
      <c r="A33" s="30"/>
      <c r="B33" s="30"/>
      <c r="C33" s="46" t="str">
        <f t="shared" ref="C33:E34" si="1">B12</f>
        <v>Domestic Grants</v>
      </c>
      <c r="D33" s="38">
        <f t="shared" si="1"/>
        <v>15789679673</v>
      </c>
      <c r="E33" s="47">
        <f t="shared" si="1"/>
        <v>8.9806109172069319E-3</v>
      </c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</row>
    <row r="34" spans="1:25" ht="15.75" customHeight="1">
      <c r="A34" s="30"/>
      <c r="B34" s="30"/>
      <c r="C34" s="46" t="str">
        <f t="shared" si="1"/>
        <v>Foreign Grants</v>
      </c>
      <c r="D34" s="38">
        <f t="shared" si="1"/>
        <v>26441130221.949589</v>
      </c>
      <c r="E34" s="47">
        <f t="shared" si="1"/>
        <v>1.5038778977928073E-2</v>
      </c>
      <c r="F34" s="142"/>
      <c r="G34" s="30"/>
      <c r="H34" s="142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</row>
    <row r="35" spans="1:25" ht="15.75" customHeight="1">
      <c r="A35" s="30"/>
      <c r="B35" s="30"/>
      <c r="C35" s="46" t="str">
        <f>B15</f>
        <v>Opening Balance</v>
      </c>
      <c r="D35" s="38">
        <f>C15</f>
        <v>77282393529</v>
      </c>
      <c r="E35" s="47">
        <f>D15</f>
        <v>4.3955490004095391E-2</v>
      </c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</row>
    <row r="36" spans="1:25" ht="15.75" customHeight="1">
      <c r="A36" s="30"/>
      <c r="B36" s="30"/>
      <c r="C36" s="46" t="str">
        <f t="shared" ref="C36:E39" si="2">B19</f>
        <v>Domestic Loans</v>
      </c>
      <c r="D36" s="38">
        <f t="shared" si="2"/>
        <v>481675677467.20996</v>
      </c>
      <c r="E36" s="47">
        <f t="shared" si="2"/>
        <v>0.27396007627767094</v>
      </c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</row>
    <row r="37" spans="1:25" ht="15.75" customHeight="1">
      <c r="A37" s="30"/>
      <c r="B37" s="30"/>
      <c r="C37" s="46" t="str">
        <f t="shared" si="2"/>
        <v>Foreign Loans</v>
      </c>
      <c r="D37" s="38">
        <f t="shared" si="2"/>
        <v>39599000000</v>
      </c>
      <c r="E37" s="47">
        <f t="shared" si="2"/>
        <v>2.2522509580646215E-2</v>
      </c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</row>
    <row r="38" spans="1:25" ht="15.75" customHeight="1">
      <c r="A38" s="30"/>
      <c r="B38" s="30"/>
      <c r="C38" s="46" t="str">
        <f t="shared" si="2"/>
        <v xml:space="preserve">Sales of Government Assets </v>
      </c>
      <c r="D38" s="38">
        <f t="shared" si="2"/>
        <v>0</v>
      </c>
      <c r="E38" s="47">
        <f t="shared" si="2"/>
        <v>0</v>
      </c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</row>
    <row r="39" spans="1:25" ht="15.75" customHeight="1">
      <c r="A39" s="30"/>
      <c r="B39" s="30"/>
      <c r="C39" s="46" t="str">
        <f t="shared" si="2"/>
        <v xml:space="preserve">Other Deficit Financing Items </v>
      </c>
      <c r="D39" s="38">
        <f t="shared" si="2"/>
        <v>0</v>
      </c>
      <c r="E39" s="47">
        <f t="shared" si="2"/>
        <v>0</v>
      </c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</row>
    <row r="40" spans="1:25" ht="15.75" customHeight="1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</row>
    <row r="41" spans="1:25" ht="15.75" customHeight="1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</row>
    <row r="42" spans="1:25" ht="15.75" customHeight="1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</row>
    <row r="43" spans="1:25" ht="15.75" customHeight="1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</row>
    <row r="44" spans="1:25" ht="15.75" customHeight="1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</row>
    <row r="45" spans="1:25" ht="15.75" customHeight="1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</row>
    <row r="46" spans="1:25" ht="15.75" customHeight="1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</row>
    <row r="47" spans="1:25" ht="15.75" customHeight="1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</row>
    <row r="48" spans="1:25" ht="15.75" customHeight="1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</row>
    <row r="49" spans="1:25" ht="15.75" customHeight="1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</row>
    <row r="50" spans="1:25" ht="15.75" customHeight="1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</row>
    <row r="51" spans="1:25" ht="15.75" customHeight="1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</row>
    <row r="52" spans="1:25" ht="15.75" customHeight="1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</row>
    <row r="53" spans="1:25" ht="15.75" customHeight="1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</row>
    <row r="54" spans="1:25" ht="15.75" customHeight="1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</row>
    <row r="55" spans="1:25" ht="15.75" customHeigh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</row>
    <row r="56" spans="1:25" ht="15.75" customHeight="1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</row>
    <row r="57" spans="1:25" ht="15.75" customHeight="1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</row>
    <row r="58" spans="1:25" ht="15.75" customHeight="1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</row>
    <row r="59" spans="1:25" ht="15.75" customHeight="1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</row>
    <row r="60" spans="1:25" ht="15.75" customHeight="1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</row>
    <row r="61" spans="1:25" ht="15.75" customHeight="1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</row>
    <row r="62" spans="1:25" ht="15.75" customHeight="1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</row>
    <row r="63" spans="1:25" ht="15.75" customHeight="1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</row>
    <row r="64" spans="1:25" ht="15.75" customHeight="1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</row>
    <row r="65" spans="1:25" ht="15.75" customHeight="1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</row>
    <row r="66" spans="1:25" ht="15.75" customHeight="1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</row>
    <row r="67" spans="1:25" ht="15.75" customHeight="1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</row>
    <row r="68" spans="1:25" ht="15.75" customHeight="1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</row>
    <row r="69" spans="1:25" ht="15.75" customHeight="1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</row>
    <row r="70" spans="1:25" ht="15.75" customHeight="1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</row>
    <row r="71" spans="1:25" ht="15.75" customHeight="1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</row>
    <row r="72" spans="1:25" ht="15.75" customHeight="1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</row>
    <row r="73" spans="1:25" ht="15.75" customHeight="1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</row>
    <row r="74" spans="1:25" ht="15.75" customHeight="1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</row>
    <row r="75" spans="1:25" ht="15.75" customHeight="1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</row>
    <row r="76" spans="1:25" ht="15.75" customHeight="1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</row>
    <row r="77" spans="1:25" ht="15.75" customHeight="1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</row>
    <row r="78" spans="1:25" ht="15.75" customHeight="1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</row>
    <row r="79" spans="1:25" ht="15.75" customHeight="1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</row>
    <row r="80" spans="1:25" ht="15.75" customHeight="1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</row>
    <row r="81" spans="1:25" ht="15.75" customHeight="1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</row>
    <row r="82" spans="1:25" ht="15.75" customHeight="1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</row>
    <row r="83" spans="1:25" ht="15.75" customHeight="1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</row>
    <row r="84" spans="1:25" ht="15.75" customHeight="1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</row>
    <row r="85" spans="1:25" ht="15.75" customHeight="1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</row>
    <row r="86" spans="1:25" ht="15.75" customHeight="1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</row>
    <row r="87" spans="1:25" ht="15.75" customHeight="1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</row>
    <row r="88" spans="1:25" ht="15.75" customHeight="1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</row>
    <row r="89" spans="1:25" ht="15.75" customHeight="1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</row>
    <row r="90" spans="1:25" ht="15.75" customHeight="1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</row>
    <row r="91" spans="1:25" ht="15.75" customHeight="1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</row>
    <row r="92" spans="1:25" ht="15.75" customHeight="1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</row>
    <row r="93" spans="1:25" ht="15.75" customHeight="1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</row>
    <row r="94" spans="1:25" ht="15.75" customHeight="1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</row>
    <row r="95" spans="1:25" ht="15.75" customHeight="1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</row>
    <row r="96" spans="1:25" ht="15.75" customHeight="1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</row>
    <row r="97" spans="1:25" ht="15.75" customHeight="1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</row>
    <row r="98" spans="1:25" ht="15.75" customHeight="1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</row>
    <row r="99" spans="1:25" ht="15.75" customHeight="1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</row>
    <row r="100" spans="1:25" ht="15.75" customHeight="1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</row>
    <row r="101" spans="1:25" ht="15.75" customHeight="1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</row>
    <row r="102" spans="1:25" ht="15.75" customHeight="1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</row>
    <row r="103" spans="1:25" ht="15.75" customHeight="1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</row>
    <row r="104" spans="1:25" ht="15.75" customHeight="1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</row>
    <row r="105" spans="1:25" ht="15.75" customHeight="1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</row>
    <row r="106" spans="1:25" ht="15.75" customHeight="1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</row>
    <row r="107" spans="1:25" ht="15.75" customHeight="1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</row>
    <row r="108" spans="1:25" ht="15.75" customHeight="1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</row>
    <row r="109" spans="1:25" ht="15.75" customHeight="1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</row>
    <row r="110" spans="1:25" ht="15.75" customHeight="1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</row>
    <row r="111" spans="1:25" ht="15.75" customHeight="1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</row>
    <row r="112" spans="1:25" ht="15.75" customHeight="1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</row>
    <row r="113" spans="1:25" ht="15.75" customHeight="1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</row>
    <row r="114" spans="1:25" ht="15.75" customHeight="1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</row>
    <row r="115" spans="1:25" ht="15.75" customHeight="1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</row>
    <row r="116" spans="1:25" ht="15.75" customHeight="1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</row>
    <row r="117" spans="1:25" ht="15.75" customHeight="1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</row>
    <row r="118" spans="1:25" ht="15.75" customHeight="1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</row>
    <row r="119" spans="1:25" ht="15.75" customHeight="1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</row>
    <row r="120" spans="1:25" ht="15.75" customHeight="1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</row>
    <row r="121" spans="1:25" ht="15.75" customHeight="1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</row>
    <row r="122" spans="1:25" ht="15.75" customHeight="1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</row>
    <row r="123" spans="1:25" ht="15.75" customHeight="1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</row>
    <row r="124" spans="1:25" ht="15.75" customHeight="1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</row>
    <row r="125" spans="1:25" ht="15.75" customHeight="1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</row>
    <row r="126" spans="1:25" ht="15.75" customHeight="1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</row>
    <row r="127" spans="1:25" ht="15.75" customHeight="1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</row>
    <row r="128" spans="1:25" ht="15.75" customHeight="1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</row>
    <row r="129" spans="1:25" ht="15.75" customHeight="1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</row>
    <row r="130" spans="1:25" ht="15.75" customHeight="1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</row>
    <row r="131" spans="1:25" ht="15.75" customHeight="1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</row>
    <row r="132" spans="1:25" ht="15.75" customHeight="1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</row>
    <row r="133" spans="1:25" ht="15.75" customHeight="1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</row>
    <row r="134" spans="1:25" ht="15.75" customHeight="1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</row>
    <row r="135" spans="1:25" ht="15.75" customHeight="1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</row>
    <row r="136" spans="1:25" ht="15.75" customHeight="1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</row>
    <row r="137" spans="1:25" ht="15.75" customHeight="1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</row>
    <row r="138" spans="1:25" ht="15.75" customHeight="1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</row>
    <row r="139" spans="1:25" ht="15.75" customHeight="1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</row>
    <row r="140" spans="1:25" ht="15.75" customHeight="1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</row>
    <row r="141" spans="1:25" ht="15.75" customHeight="1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</row>
    <row r="142" spans="1:25" ht="15.75" customHeight="1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</row>
    <row r="143" spans="1:25" ht="15.75" customHeight="1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</row>
    <row r="144" spans="1:25" ht="15.75" customHeight="1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</row>
    <row r="145" spans="1:25" ht="15.75" customHeight="1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</row>
    <row r="146" spans="1:25" ht="15.75" customHeight="1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</row>
    <row r="147" spans="1:25" ht="15.75" customHeight="1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</row>
    <row r="148" spans="1:25" ht="15.75" customHeight="1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</row>
    <row r="149" spans="1:25" ht="15.75" customHeight="1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</row>
    <row r="150" spans="1:25" ht="15.75" customHeight="1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</row>
    <row r="151" spans="1:25" ht="15.75" customHeight="1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</row>
    <row r="152" spans="1:25" ht="15.75" customHeight="1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</row>
    <row r="153" spans="1:25" ht="15.75" customHeight="1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</row>
    <row r="154" spans="1:25" ht="15.75" customHeight="1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</row>
    <row r="155" spans="1:25" ht="15.75" customHeight="1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</row>
    <row r="156" spans="1:25" ht="15.75" customHeight="1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</row>
    <row r="157" spans="1:25" ht="15.75" customHeight="1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</row>
    <row r="158" spans="1:25" ht="15.75" customHeight="1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</row>
    <row r="159" spans="1:25" ht="15.75" customHeight="1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</row>
    <row r="160" spans="1:25" ht="15.75" customHeight="1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</row>
    <row r="161" spans="1:25" ht="15.75" customHeight="1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</row>
    <row r="162" spans="1:25" ht="15.75" customHeight="1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</row>
    <row r="163" spans="1:25" ht="15.75" customHeight="1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</row>
    <row r="164" spans="1:25" ht="15.75" customHeight="1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</row>
    <row r="165" spans="1:25" ht="15.75" customHeight="1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</row>
    <row r="166" spans="1:25" ht="15.75" customHeight="1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</row>
    <row r="167" spans="1:25" ht="15.75" customHeight="1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</row>
    <row r="168" spans="1:25" ht="15.75" customHeight="1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</row>
    <row r="169" spans="1:25" ht="15.75" customHeight="1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</row>
    <row r="170" spans="1:25" ht="15.75" customHeight="1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</row>
    <row r="171" spans="1:25" ht="15.75" customHeight="1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</row>
    <row r="172" spans="1:25" ht="15.75" customHeight="1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</row>
    <row r="173" spans="1:25" ht="15.75" customHeight="1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</row>
    <row r="174" spans="1:25" ht="15.75" customHeight="1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</row>
    <row r="175" spans="1:25" ht="15.75" customHeight="1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</row>
    <row r="176" spans="1:25" ht="15.75" customHeight="1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</row>
    <row r="177" spans="1:25" ht="15.75" customHeight="1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</row>
    <row r="178" spans="1:25" ht="15.75" customHeight="1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</row>
    <row r="179" spans="1:25" ht="15.75" customHeight="1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</row>
    <row r="180" spans="1:25" ht="15.75" customHeight="1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</row>
    <row r="181" spans="1:25" ht="15.75" customHeight="1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</row>
    <row r="182" spans="1:25" ht="15.75" customHeight="1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</row>
    <row r="183" spans="1:25" ht="15.75" customHeight="1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</row>
    <row r="184" spans="1:25" ht="15.75" customHeight="1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</row>
    <row r="185" spans="1:25" ht="15.75" customHeight="1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</row>
    <row r="186" spans="1:25" ht="15.75" customHeight="1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</row>
    <row r="187" spans="1:25" ht="15.75" customHeight="1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</row>
    <row r="188" spans="1:25" ht="15.75" customHeight="1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</row>
    <row r="189" spans="1:25" ht="15.75" customHeight="1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</row>
    <row r="190" spans="1:25" ht="15.75" customHeight="1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</row>
    <row r="191" spans="1:25" ht="15.75" customHeight="1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</row>
    <row r="192" spans="1:25" ht="15.75" customHeight="1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</row>
    <row r="193" spans="1:25" ht="15.75" customHeight="1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</row>
    <row r="194" spans="1:25" ht="15.75" customHeight="1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</row>
    <row r="195" spans="1:25" ht="15.75" customHeight="1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</row>
    <row r="196" spans="1:25" ht="15.75" customHeight="1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</row>
    <row r="197" spans="1:25" ht="15.75" customHeight="1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</row>
    <row r="198" spans="1:25" ht="15.75" customHeight="1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</row>
    <row r="199" spans="1:25" ht="15.75" customHeight="1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</row>
    <row r="200" spans="1:25" ht="15.75" customHeight="1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</row>
    <row r="201" spans="1:25" ht="15.75" customHeight="1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</row>
    <row r="202" spans="1:25" ht="15.75" customHeight="1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</row>
    <row r="203" spans="1:25" ht="15.75" customHeight="1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</row>
    <row r="204" spans="1:25" ht="15.75" customHeight="1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</row>
    <row r="205" spans="1:25" ht="15.75" customHeight="1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</row>
    <row r="206" spans="1:25" ht="15.75" customHeight="1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</row>
    <row r="207" spans="1:25" ht="15.75" customHeight="1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</row>
    <row r="208" spans="1:25" ht="15.75" customHeight="1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</row>
    <row r="209" spans="1:25" ht="15.75" customHeight="1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</row>
    <row r="210" spans="1:25" ht="15.75" customHeight="1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</row>
    <row r="211" spans="1:25" ht="15.75" customHeight="1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</row>
    <row r="212" spans="1:25" ht="15.75" customHeight="1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</row>
    <row r="213" spans="1:25" ht="15.75" customHeight="1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</row>
    <row r="214" spans="1:25" ht="15.75" customHeight="1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</row>
    <row r="215" spans="1:25" ht="15.75" customHeight="1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</row>
    <row r="216" spans="1:25" ht="15.75" customHeight="1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</row>
    <row r="217" spans="1:25" ht="15.75" customHeight="1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</row>
    <row r="218" spans="1:25" ht="15.75" customHeight="1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</row>
    <row r="219" spans="1:25" ht="15.75" customHeight="1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</row>
    <row r="220" spans="1:25" ht="15.75" customHeight="1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</row>
    <row r="221" spans="1:25" ht="15.75" customHeight="1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</row>
    <row r="222" spans="1:25" ht="15.75" customHeight="1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</row>
    <row r="223" spans="1:25" ht="15.75" customHeight="1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</row>
    <row r="224" spans="1:25" ht="15.75" customHeight="1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</row>
    <row r="225" spans="1:25" ht="15.75" customHeight="1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</row>
    <row r="226" spans="1:25" ht="15.75" customHeight="1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</row>
    <row r="227" spans="1:25" ht="15.75" customHeight="1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</row>
    <row r="228" spans="1:25" ht="15.75" customHeight="1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</row>
    <row r="229" spans="1:25" ht="15.75" customHeight="1"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</row>
    <row r="230" spans="1:25" ht="15.75" customHeight="1"/>
    <row r="231" spans="1:25" ht="15.75" customHeight="1"/>
    <row r="232" spans="1:25" ht="15.75" customHeight="1"/>
    <row r="233" spans="1:25" ht="15.75" customHeight="1"/>
    <row r="234" spans="1:25" ht="15.75" customHeight="1"/>
    <row r="235" spans="1:25" ht="15.75" customHeight="1"/>
    <row r="236" spans="1:25" ht="15.75" customHeight="1"/>
    <row r="237" spans="1:25" ht="15.75" customHeight="1"/>
    <row r="238" spans="1:25" ht="15.75" customHeight="1"/>
    <row r="239" spans="1:25" ht="15.75" customHeight="1"/>
    <row r="240" spans="1:25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51180555555555496" footer="0.51180555555555496"/>
  <pageSetup firstPageNumber="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997"/>
  <sheetViews>
    <sheetView workbookViewId="0">
      <selection activeCell="E18" sqref="E18"/>
    </sheetView>
  </sheetViews>
  <sheetFormatPr baseColWidth="10" defaultColWidth="8.6640625" defaultRowHeight="13"/>
  <cols>
    <col min="1" max="1" width="48" customWidth="1"/>
    <col min="2" max="2" width="27.6640625" customWidth="1"/>
    <col min="3" max="3" width="26.6640625" customWidth="1"/>
    <col min="4" max="5" width="34" customWidth="1"/>
    <col min="6" max="6" width="14.5" customWidth="1"/>
    <col min="7" max="7" width="20.6640625" bestFit="1" customWidth="1"/>
    <col min="8" max="1025" width="14.5" customWidth="1"/>
  </cols>
  <sheetData>
    <row r="1" spans="1:7" ht="15.75" customHeight="1">
      <c r="A1" s="22" t="str">
        <f>Grants!A1</f>
        <v xml:space="preserve"> Lagos State Budget 2022</v>
      </c>
    </row>
    <row r="2" spans="1:7" ht="15.75" customHeight="1">
      <c r="A2" s="22" t="str">
        <f>Grants!A2</f>
        <v>Budget Title:  Budget of Consolidation</v>
      </c>
    </row>
    <row r="3" spans="1:7" ht="15.75" customHeight="1">
      <c r="A3" s="2"/>
    </row>
    <row r="4" spans="1:7" ht="15.75" customHeight="1">
      <c r="A4" s="3" t="s">
        <v>39</v>
      </c>
    </row>
    <row r="5" spans="1:7" ht="15.75" customHeight="1">
      <c r="A5" s="2"/>
    </row>
    <row r="6" spans="1:7" ht="33" customHeight="1">
      <c r="A6" s="33" t="s">
        <v>40</v>
      </c>
      <c r="B6" s="33" t="s">
        <v>89</v>
      </c>
      <c r="C6" s="33" t="s">
        <v>93</v>
      </c>
      <c r="D6" s="31" t="s">
        <v>21</v>
      </c>
      <c r="E6" s="31" t="s">
        <v>22</v>
      </c>
    </row>
    <row r="7" spans="1:7" ht="15.75" customHeight="1">
      <c r="A7" s="3" t="s">
        <v>41</v>
      </c>
      <c r="B7" s="48"/>
      <c r="C7" s="48"/>
      <c r="D7" s="48"/>
      <c r="E7" s="48"/>
      <c r="G7" s="151"/>
    </row>
    <row r="8" spans="1:7" ht="15.75" customHeight="1">
      <c r="A8" s="2" t="s">
        <v>42</v>
      </c>
      <c r="B8" s="49">
        <v>189585543440</v>
      </c>
      <c r="C8" s="50">
        <f t="shared" ref="C8:C14" si="0">B8/$B$18</f>
        <v>0.10782954666732542</v>
      </c>
      <c r="D8" s="51">
        <v>170526146000</v>
      </c>
      <c r="E8" s="51">
        <v>160036573091.29001</v>
      </c>
      <c r="G8" s="146"/>
    </row>
    <row r="9" spans="1:7" ht="15.75" customHeight="1">
      <c r="A9" s="2" t="s">
        <v>43</v>
      </c>
      <c r="B9" s="49">
        <v>333433069713</v>
      </c>
      <c r="C9" s="50">
        <f t="shared" si="0"/>
        <v>0.18964492808190409</v>
      </c>
      <c r="D9" s="51">
        <v>303543728000</v>
      </c>
      <c r="E9" s="51">
        <v>252669009105.13</v>
      </c>
      <c r="G9" s="146"/>
    </row>
    <row r="10" spans="1:7" ht="15.75" customHeight="1">
      <c r="A10" s="2" t="s">
        <v>44</v>
      </c>
      <c r="B10" s="49"/>
      <c r="C10" s="50">
        <f t="shared" si="0"/>
        <v>0</v>
      </c>
      <c r="D10" s="51"/>
      <c r="E10" s="51"/>
      <c r="G10" s="146"/>
    </row>
    <row r="11" spans="1:7" ht="15.75" customHeight="1">
      <c r="A11" s="2" t="s">
        <v>45</v>
      </c>
      <c r="B11" s="49"/>
      <c r="C11" s="50">
        <f t="shared" si="0"/>
        <v>0</v>
      </c>
      <c r="D11" s="51"/>
      <c r="E11" s="51"/>
    </row>
    <row r="12" spans="1:7" ht="15.75" customHeight="1">
      <c r="A12" s="2" t="s">
        <v>46</v>
      </c>
      <c r="B12" s="49">
        <v>68262190326.82</v>
      </c>
      <c r="C12" s="50">
        <f t="shared" si="0"/>
        <v>3.8825117695691781E-2</v>
      </c>
      <c r="D12" s="51">
        <v>39273464000</v>
      </c>
      <c r="E12" s="51">
        <v>41402597537.57</v>
      </c>
      <c r="G12" s="150"/>
    </row>
    <row r="13" spans="1:7" ht="15.75" customHeight="1">
      <c r="A13" s="2" t="s">
        <v>47</v>
      </c>
      <c r="B13" s="49"/>
      <c r="C13" s="50">
        <f t="shared" si="0"/>
        <v>0</v>
      </c>
      <c r="D13" s="51"/>
      <c r="E13" s="51"/>
    </row>
    <row r="14" spans="1:7" ht="15.75" customHeight="1">
      <c r="A14" s="3" t="s">
        <v>48</v>
      </c>
      <c r="B14" s="10">
        <f>SUM(B8:B13)</f>
        <v>591280803479.81995</v>
      </c>
      <c r="C14" s="52">
        <f t="shared" si="0"/>
        <v>0.33629959244492125</v>
      </c>
      <c r="D14" s="10">
        <f>SUM(D8:D13)</f>
        <v>513343338000</v>
      </c>
      <c r="E14" s="10">
        <f>SUM(E8:E13)</f>
        <v>454108179733.99005</v>
      </c>
      <c r="G14" s="146"/>
    </row>
    <row r="15" spans="1:7" ht="15.75" customHeight="1">
      <c r="A15" s="2"/>
      <c r="B15" s="53"/>
      <c r="C15" s="54"/>
      <c r="D15" s="2"/>
      <c r="E15" s="2"/>
    </row>
    <row r="16" spans="1:7" ht="15.75" customHeight="1">
      <c r="A16" s="3" t="s">
        <v>49</v>
      </c>
      <c r="B16" s="49">
        <v>1166915806813.8999</v>
      </c>
      <c r="C16" s="52">
        <f>B16/$B$18</f>
        <v>0.66370040755507886</v>
      </c>
      <c r="D16" s="51">
        <v>743225117307.26001</v>
      </c>
      <c r="E16" s="51">
        <v>634080102562.10999</v>
      </c>
    </row>
    <row r="17" spans="1:5" ht="15.75" customHeight="1">
      <c r="A17" s="3"/>
      <c r="B17" s="53"/>
      <c r="C17" s="55"/>
      <c r="D17" s="2"/>
      <c r="E17" s="2"/>
    </row>
    <row r="18" spans="1:5" ht="15.75" customHeight="1">
      <c r="A18" s="3" t="s">
        <v>50</v>
      </c>
      <c r="B18" s="10">
        <f>SUM(B14:B16)</f>
        <v>1758196610293.7197</v>
      </c>
      <c r="C18" s="52">
        <f>B18/$B$18</f>
        <v>1</v>
      </c>
      <c r="D18" s="10">
        <f>D16+D14</f>
        <v>1256568455307.26</v>
      </c>
      <c r="E18" s="10">
        <f>E16+E14</f>
        <v>1088188282296.1001</v>
      </c>
    </row>
    <row r="20" spans="1:5" ht="15.75" customHeight="1">
      <c r="A20" s="24" t="s">
        <v>7</v>
      </c>
      <c r="E20" s="56" t="s">
        <v>51</v>
      </c>
    </row>
    <row r="21" spans="1:5" ht="15.75" customHeight="1">
      <c r="A21" s="25" t="s">
        <v>8</v>
      </c>
    </row>
    <row r="22" spans="1:5" ht="15.75" customHeight="1">
      <c r="A22" s="26" t="s">
        <v>9</v>
      </c>
    </row>
    <row r="23" spans="1:5" ht="15.75" customHeight="1">
      <c r="A23" s="27" t="s">
        <v>10</v>
      </c>
    </row>
    <row r="24" spans="1:5" ht="15.75" customHeight="1">
      <c r="A24" s="28" t="s">
        <v>11</v>
      </c>
    </row>
    <row r="25" spans="1:5" ht="15.75" customHeight="1">
      <c r="A25" s="29" t="s">
        <v>12</v>
      </c>
    </row>
    <row r="29" spans="1:5" ht="32">
      <c r="A29" s="33" t="s">
        <v>40</v>
      </c>
      <c r="B29" s="33" t="s">
        <v>86</v>
      </c>
      <c r="C29" s="33" t="s">
        <v>87</v>
      </c>
    </row>
    <row r="30" spans="1:5" ht="15.75" customHeight="1">
      <c r="A30" s="2" t="s">
        <v>42</v>
      </c>
      <c r="B30" s="57">
        <f t="shared" ref="B30:C35" si="1">B8</f>
        <v>189585543440</v>
      </c>
      <c r="C30" s="125">
        <f t="shared" si="1"/>
        <v>0.10782954666732542</v>
      </c>
    </row>
    <row r="31" spans="1:5" ht="15.75" customHeight="1">
      <c r="A31" s="2" t="s">
        <v>43</v>
      </c>
      <c r="B31" s="57">
        <f t="shared" si="1"/>
        <v>333433069713</v>
      </c>
      <c r="C31" s="125">
        <f t="shared" si="1"/>
        <v>0.18964492808190409</v>
      </c>
    </row>
    <row r="32" spans="1:5" ht="15.75" customHeight="1">
      <c r="A32" s="58" t="s">
        <v>53</v>
      </c>
      <c r="B32" s="57">
        <f t="shared" si="1"/>
        <v>0</v>
      </c>
      <c r="C32" s="125">
        <f t="shared" si="1"/>
        <v>0</v>
      </c>
    </row>
    <row r="33" spans="1:3" ht="15.75" customHeight="1">
      <c r="A33" s="58" t="s">
        <v>54</v>
      </c>
      <c r="B33" s="57">
        <f t="shared" si="1"/>
        <v>0</v>
      </c>
      <c r="C33" s="125">
        <f t="shared" si="1"/>
        <v>0</v>
      </c>
    </row>
    <row r="34" spans="1:3" ht="15.75" customHeight="1">
      <c r="A34" s="58" t="s">
        <v>46</v>
      </c>
      <c r="B34" s="57">
        <f t="shared" si="1"/>
        <v>68262190326.82</v>
      </c>
      <c r="C34" s="125">
        <f t="shared" si="1"/>
        <v>3.8825117695691781E-2</v>
      </c>
    </row>
    <row r="35" spans="1:3" ht="15.75" customHeight="1">
      <c r="A35" s="58" t="s">
        <v>55</v>
      </c>
      <c r="B35" s="57">
        <f t="shared" si="1"/>
        <v>0</v>
      </c>
      <c r="C35" s="125">
        <f t="shared" si="1"/>
        <v>0</v>
      </c>
    </row>
    <row r="36" spans="1:3" ht="15.75" customHeight="1">
      <c r="A36" s="58" t="s">
        <v>56</v>
      </c>
      <c r="B36" s="57">
        <f>B16</f>
        <v>1166915806813.8999</v>
      </c>
      <c r="C36" s="125">
        <f>C16</f>
        <v>0.66370040755507886</v>
      </c>
    </row>
    <row r="37" spans="1:3" ht="15.75" customHeight="1">
      <c r="A37" s="59" t="s">
        <v>57</v>
      </c>
      <c r="B37" s="60" t="str">
        <f>IF((SUM(B30:B36))=B18, "Complete", "Incomplete - Recheck")</f>
        <v>Complete</v>
      </c>
      <c r="C37" s="60" t="str">
        <f>IF((SUM(C30:C36))=C18, "Complete", "Incomplete - Recheck")</f>
        <v>Complete</v>
      </c>
    </row>
    <row r="38" spans="1:3" ht="15.75" customHeight="1"/>
    <row r="39" spans="1:3" ht="15.75" customHeight="1"/>
    <row r="40" spans="1:3" ht="15.75" customHeight="1"/>
    <row r="41" spans="1:3" ht="15.75" customHeight="1"/>
    <row r="42" spans="1:3" ht="15.75" customHeight="1"/>
    <row r="43" spans="1:3" ht="15.75" customHeight="1"/>
    <row r="44" spans="1:3" ht="15.75" customHeight="1"/>
    <row r="45" spans="1:3" ht="15.75" customHeight="1"/>
    <row r="46" spans="1:3" ht="15.75" customHeight="1"/>
    <row r="47" spans="1:3" ht="15.75" customHeight="1"/>
    <row r="48" spans="1:3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pageMargins left="0.7" right="0.7" top="0.75" bottom="0.75" header="0.51180555555555496" footer="0.51180555555555496"/>
  <pageSetup firstPageNumber="0" orientation="landscape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1000"/>
  <sheetViews>
    <sheetView tabSelected="1" workbookViewId="0">
      <selection activeCell="E26" sqref="E26"/>
    </sheetView>
  </sheetViews>
  <sheetFormatPr baseColWidth="10" defaultColWidth="8.6640625" defaultRowHeight="13"/>
  <cols>
    <col min="1" max="1" width="51.1640625" customWidth="1"/>
    <col min="2" max="6" width="27.5" customWidth="1"/>
    <col min="7" max="1025" width="14.5" customWidth="1"/>
  </cols>
  <sheetData>
    <row r="1" spans="1:24" ht="15.75" customHeight="1">
      <c r="A1" s="22" t="str">
        <f>Grants!A1</f>
        <v xml:space="preserve"> Lagos State Budget 2022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</row>
    <row r="2" spans="1:24" ht="15.75" customHeight="1">
      <c r="A2" s="22" t="str">
        <f>Grants!A2</f>
        <v>Budget Title:  Budget of Consolidation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</row>
    <row r="3" spans="1:24" ht="15.75" customHeight="1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</row>
    <row r="4" spans="1:24" ht="15.75" customHeight="1">
      <c r="A4" s="61" t="s">
        <v>58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</row>
    <row r="5" spans="1:24" ht="15.75" customHeight="1">
      <c r="A5" s="6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</row>
    <row r="6" spans="1:24" ht="32.25" customHeight="1">
      <c r="A6" s="62" t="s">
        <v>59</v>
      </c>
      <c r="B6" s="62" t="s">
        <v>94</v>
      </c>
      <c r="C6" s="62" t="s">
        <v>95</v>
      </c>
      <c r="D6" s="62" t="s">
        <v>22</v>
      </c>
      <c r="E6" s="62" t="s">
        <v>60</v>
      </c>
      <c r="F6" s="62" t="s">
        <v>61</v>
      </c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</row>
    <row r="7" spans="1:24" ht="15" customHeight="1">
      <c r="A7" s="63" t="s">
        <v>62</v>
      </c>
      <c r="B7" s="64">
        <f>'Expenditure  Page '!B18</f>
        <v>1758196610293.7197</v>
      </c>
      <c r="C7" s="65">
        <f>B7/1000000000</f>
        <v>1758.1966102937197</v>
      </c>
      <c r="D7" s="64">
        <f>'Expenditure  Page '!E18</f>
        <v>1088188282296.1001</v>
      </c>
      <c r="E7" s="64">
        <f>'Expenditure  Page '!D18</f>
        <v>1256568455307.26</v>
      </c>
      <c r="F7" s="66">
        <f>D7/E7</f>
        <v>0.86600000000001032</v>
      </c>
      <c r="G7" s="67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</row>
    <row r="8" spans="1:24" ht="15.75" customHeight="1">
      <c r="A8" s="68" t="s">
        <v>63</v>
      </c>
      <c r="B8" s="69">
        <f>'Revenue and Financing Page '!C17</f>
        <v>1236921932826.5098</v>
      </c>
      <c r="C8" s="70">
        <f>B8/1000000000</f>
        <v>1236.9219328265099</v>
      </c>
      <c r="D8" s="64">
        <f>'Revenue and Financing Page '!F17</f>
        <v>785383222089.09998</v>
      </c>
      <c r="E8" s="64">
        <f>'Revenue and Financing Page '!E17</f>
        <v>984574215307.26001</v>
      </c>
      <c r="F8" s="66">
        <f>D8/E8</f>
        <v>0.79768818833428645</v>
      </c>
      <c r="G8" s="67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</row>
    <row r="9" spans="1:24" ht="15.75" customHeight="1">
      <c r="A9" s="68" t="s">
        <v>64</v>
      </c>
      <c r="B9" s="70">
        <f>-(B8-B7)</f>
        <v>521274677467.20996</v>
      </c>
      <c r="C9" s="70">
        <f>B9/1000000000</f>
        <v>521.27467746720993</v>
      </c>
      <c r="D9" s="70">
        <f>-(D8-D7)</f>
        <v>302805060207.00012</v>
      </c>
      <c r="E9" s="70">
        <f>-(E8-E7)</f>
        <v>271994240000</v>
      </c>
      <c r="F9" s="66">
        <f>D9/E9</f>
        <v>1.1132774731075192</v>
      </c>
      <c r="G9" s="67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</row>
    <row r="10" spans="1:24" ht="15.75" customHeight="1">
      <c r="A10" s="68" t="s">
        <v>36</v>
      </c>
      <c r="B10" s="71">
        <f>'Revenue and Financing Page '!C23</f>
        <v>521274677467.20996</v>
      </c>
      <c r="C10" s="70">
        <f>B10/1000000000</f>
        <v>521.27467746720993</v>
      </c>
      <c r="D10" s="64">
        <f>'Revenue and Financing Page '!F23</f>
        <v>302805060207</v>
      </c>
      <c r="E10" s="64">
        <f>'Revenue and Financing Page '!E23</f>
        <v>271994240000</v>
      </c>
      <c r="F10" s="66">
        <f>D10/E10</f>
        <v>1.1132774731075188</v>
      </c>
      <c r="G10" s="67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</row>
    <row r="11" spans="1:24" ht="15.75" customHeight="1">
      <c r="A11" s="68" t="s">
        <v>65</v>
      </c>
      <c r="B11" s="72">
        <f>B9-B10</f>
        <v>0</v>
      </c>
      <c r="C11" s="70">
        <f>B11/1000000000</f>
        <v>0</v>
      </c>
      <c r="D11" s="70">
        <f>D9-D10</f>
        <v>0</v>
      </c>
      <c r="E11" s="70">
        <f>E9-E10</f>
        <v>0</v>
      </c>
      <c r="F11" s="73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</row>
    <row r="12" spans="1:24" ht="15.75" customHeight="1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</row>
    <row r="13" spans="1:24" ht="15.75" customHeight="1">
      <c r="A13" s="24" t="s">
        <v>7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</row>
    <row r="14" spans="1:24" ht="15.75" customHeight="1">
      <c r="A14" s="25" t="s">
        <v>8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</row>
    <row r="15" spans="1:24" ht="15.75" customHeight="1">
      <c r="A15" s="26" t="s">
        <v>9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</row>
    <row r="16" spans="1:24" ht="15.75" customHeight="1">
      <c r="A16" s="27" t="s">
        <v>10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</row>
    <row r="17" spans="1:24" ht="15.75" customHeight="1">
      <c r="A17" s="28" t="s">
        <v>11</v>
      </c>
      <c r="B17" s="41"/>
      <c r="C17" s="41"/>
      <c r="D17" s="41"/>
      <c r="E17" s="41"/>
      <c r="F17" s="41"/>
      <c r="G17" s="41"/>
      <c r="H17" s="74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</row>
    <row r="18" spans="1:24" ht="15.75" customHeight="1">
      <c r="A18" s="29" t="s">
        <v>12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</row>
    <row r="19" spans="1:24" ht="15.75" customHeight="1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</row>
    <row r="20" spans="1:24" ht="15.75" customHeight="1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</row>
    <row r="21" spans="1:24" ht="15.75" customHeight="1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</row>
    <row r="22" spans="1:24" ht="15.75" customHeight="1">
      <c r="A22" s="41"/>
      <c r="B22" s="41"/>
      <c r="C22" s="41"/>
      <c r="D22" s="41"/>
      <c r="E22" s="41"/>
      <c r="F22" s="148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</row>
    <row r="23" spans="1:24" ht="15.75" customHeight="1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</row>
    <row r="24" spans="1:24" ht="15.75" customHeight="1">
      <c r="A24" s="41"/>
      <c r="B24" s="41"/>
      <c r="C24" s="41"/>
      <c r="D24" s="41"/>
      <c r="E24" s="41"/>
      <c r="F24" s="149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</row>
    <row r="25" spans="1:24" ht="15.75" customHeight="1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</row>
    <row r="26" spans="1:24" ht="15.75" customHeight="1">
      <c r="A26" s="41"/>
      <c r="B26" s="41"/>
      <c r="C26" s="41"/>
      <c r="D26" s="41"/>
      <c r="E26" s="41"/>
      <c r="F26" s="148">
        <v>25318977899.851929</v>
      </c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</row>
    <row r="27" spans="1:24" ht="15.75" customHeight="1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</row>
    <row r="28" spans="1:24" ht="15.75" customHeight="1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</row>
    <row r="29" spans="1:24" ht="15.75" customHeight="1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</row>
    <row r="30" spans="1:24" ht="15.75" customHeight="1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</row>
    <row r="31" spans="1:24" ht="15.75" customHeight="1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</row>
    <row r="32" spans="1:24" ht="15.75" customHeight="1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</row>
    <row r="33" spans="1:24" ht="15.75" customHeight="1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</row>
    <row r="34" spans="1:24" ht="15.75" customHeight="1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</row>
    <row r="35" spans="1:24" ht="15.75" customHeight="1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</row>
    <row r="36" spans="1:24" ht="15.75" customHeight="1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</row>
    <row r="37" spans="1:24" ht="15.75" customHeight="1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</row>
    <row r="38" spans="1:24" ht="15.75" customHeight="1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</row>
    <row r="39" spans="1:24" ht="15.75" customHeight="1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</row>
    <row r="40" spans="1:24" ht="15.75" customHeight="1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</row>
    <row r="41" spans="1:24" ht="15.75" customHeight="1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</row>
    <row r="42" spans="1:24" ht="15.75" customHeight="1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</row>
    <row r="43" spans="1:24" ht="15.75" customHeight="1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</row>
    <row r="44" spans="1:24" ht="15.75" customHeight="1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</row>
    <row r="45" spans="1:24" ht="15.75" customHeight="1">
      <c r="A45" s="41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</row>
    <row r="46" spans="1:24" ht="15.75" customHeight="1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</row>
    <row r="47" spans="1:24" ht="15.75" customHeight="1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</row>
    <row r="48" spans="1:24" ht="15.75" customHeight="1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</row>
    <row r="49" spans="1:24" ht="15.75" customHeight="1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</row>
    <row r="50" spans="1:24" ht="15.75" customHeight="1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</row>
    <row r="51" spans="1:24" ht="15.75" customHeight="1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</row>
    <row r="52" spans="1:24" ht="15.75" customHeight="1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</row>
    <row r="53" spans="1:24" ht="15.75" customHeight="1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</row>
    <row r="54" spans="1:24" ht="15.75" customHeight="1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</row>
    <row r="55" spans="1:24" ht="15.75" customHeight="1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</row>
    <row r="56" spans="1:24" ht="15.75" customHeight="1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</row>
    <row r="57" spans="1:24" ht="15.75" customHeight="1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</row>
    <row r="58" spans="1:24" ht="15.75" customHeight="1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</row>
    <row r="59" spans="1:24" ht="15.75" customHeight="1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</row>
    <row r="60" spans="1:24" ht="15.75" customHeight="1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</row>
    <row r="61" spans="1:24" ht="15.75" customHeight="1">
      <c r="A61" s="41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</row>
    <row r="62" spans="1:24" ht="15.75" customHeight="1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</row>
    <row r="63" spans="1:24" ht="15.75" customHeight="1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</row>
    <row r="64" spans="1:24" ht="15.75" customHeight="1">
      <c r="A64" s="41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</row>
    <row r="65" spans="1:24" ht="15.75" customHeight="1">
      <c r="A65" s="41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</row>
    <row r="66" spans="1:24" ht="15.75" customHeight="1">
      <c r="A66" s="41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</row>
    <row r="67" spans="1:24" ht="15.75" customHeight="1">
      <c r="A67" s="4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</row>
    <row r="68" spans="1:24" ht="15.75" customHeight="1">
      <c r="A68" s="41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</row>
    <row r="69" spans="1:24" ht="15.75" customHeight="1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</row>
    <row r="70" spans="1:24" ht="15.75" customHeight="1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</row>
    <row r="71" spans="1:24" ht="15.75" customHeight="1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</row>
    <row r="72" spans="1:24" ht="15.75" customHeight="1">
      <c r="A72" s="41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</row>
    <row r="73" spans="1:24" ht="15.75" customHeight="1">
      <c r="A73" s="4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</row>
    <row r="74" spans="1:24" ht="15.75" customHeight="1">
      <c r="A74" s="41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</row>
    <row r="75" spans="1:24" ht="15.75" customHeight="1">
      <c r="A75" s="41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</row>
    <row r="76" spans="1:24" ht="15.75" customHeight="1">
      <c r="A76" s="41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</row>
    <row r="77" spans="1:24" ht="15.75" customHeight="1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</row>
    <row r="78" spans="1:24" ht="15.75" customHeight="1">
      <c r="A78" s="41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</row>
    <row r="79" spans="1:24" ht="15.75" customHeight="1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</row>
    <row r="80" spans="1:24" ht="15.75" customHeight="1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</row>
    <row r="81" spans="1:24" ht="15.75" customHeight="1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</row>
    <row r="82" spans="1:24" ht="15.75" customHeight="1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</row>
    <row r="83" spans="1:24" ht="15.75" customHeight="1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</row>
    <row r="84" spans="1:24" ht="15.75" customHeight="1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</row>
    <row r="85" spans="1:24" ht="15.75" customHeight="1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</row>
    <row r="86" spans="1:24" ht="15.75" customHeight="1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</row>
    <row r="87" spans="1:24" ht="15.75" customHeight="1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</row>
    <row r="88" spans="1:24" ht="15.75" customHeight="1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</row>
    <row r="89" spans="1:24" ht="15.75" customHeight="1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</row>
    <row r="90" spans="1:24" ht="15.75" customHeight="1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</row>
    <row r="91" spans="1:24" ht="15.75" customHeight="1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</row>
    <row r="92" spans="1:24" ht="15.75" customHeight="1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</row>
    <row r="93" spans="1:24" ht="15.75" customHeight="1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</row>
    <row r="94" spans="1:24" ht="15.75" customHeight="1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</row>
    <row r="95" spans="1:24" ht="15.75" customHeight="1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</row>
    <row r="96" spans="1:24" ht="15.75" customHeight="1">
      <c r="A96" s="41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</row>
    <row r="97" spans="1:24" ht="15.75" customHeight="1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</row>
    <row r="98" spans="1:24" ht="15.75" customHeight="1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</row>
    <row r="99" spans="1:24" ht="15.75" customHeight="1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</row>
    <row r="100" spans="1:24" ht="15.75" customHeight="1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</row>
    <row r="101" spans="1:24" ht="15.75" customHeight="1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</row>
    <row r="102" spans="1:24" ht="15.75" customHeight="1">
      <c r="A102" s="41"/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</row>
    <row r="103" spans="1:24" ht="15.75" customHeight="1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</row>
    <row r="104" spans="1:24" ht="15.75" customHeight="1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</row>
    <row r="105" spans="1:24" ht="15.75" customHeight="1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</row>
    <row r="106" spans="1:24" ht="15.75" customHeight="1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</row>
    <row r="107" spans="1:24" ht="15.75" customHeight="1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</row>
    <row r="108" spans="1:24" ht="15.75" customHeight="1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</row>
    <row r="109" spans="1:24" ht="15.75" customHeight="1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</row>
    <row r="110" spans="1:24" ht="15.75" customHeight="1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</row>
    <row r="111" spans="1:24" ht="15.75" customHeight="1">
      <c r="A111" s="41"/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</row>
    <row r="112" spans="1:24" ht="15.75" customHeight="1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</row>
    <row r="113" spans="1:24" ht="15.7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</row>
    <row r="114" spans="1:24" ht="15.7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</row>
    <row r="115" spans="1:24" ht="15.7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</row>
    <row r="116" spans="1:24" ht="15.75" customHeight="1">
      <c r="A116" s="41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</row>
    <row r="117" spans="1:24" ht="15.75" customHeight="1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</row>
    <row r="118" spans="1:24" ht="15.75" customHeight="1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</row>
    <row r="119" spans="1:24" ht="15.75" customHeight="1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</row>
    <row r="120" spans="1:24" ht="15.75" customHeight="1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</row>
    <row r="121" spans="1:24" ht="15.75" customHeight="1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</row>
    <row r="122" spans="1:24" ht="15.75" customHeight="1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</row>
    <row r="123" spans="1:24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</row>
    <row r="124" spans="1:24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</row>
    <row r="125" spans="1:24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</row>
    <row r="126" spans="1:24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</row>
    <row r="127" spans="1:24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</row>
    <row r="128" spans="1:24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</row>
    <row r="129" spans="1:24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</row>
    <row r="130" spans="1:24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</row>
    <row r="131" spans="1:24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</row>
    <row r="132" spans="1:24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</row>
    <row r="133" spans="1:24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</row>
    <row r="134" spans="1:24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</row>
    <row r="135" spans="1:24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</row>
    <row r="136" spans="1:24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</row>
    <row r="137" spans="1:24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</row>
    <row r="138" spans="1:24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</row>
    <row r="139" spans="1:24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</row>
    <row r="140" spans="1:24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</row>
    <row r="141" spans="1:24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</row>
    <row r="142" spans="1:24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</row>
    <row r="143" spans="1:24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</row>
    <row r="144" spans="1:24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</row>
    <row r="145" spans="1:24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</row>
    <row r="146" spans="1:24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</row>
    <row r="147" spans="1:24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</row>
    <row r="148" spans="1:24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</row>
    <row r="149" spans="1:24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</row>
    <row r="150" spans="1:24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</row>
    <row r="151" spans="1:24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</row>
    <row r="152" spans="1:24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</row>
    <row r="153" spans="1:24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</row>
    <row r="154" spans="1:24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</row>
    <row r="155" spans="1:24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</row>
    <row r="156" spans="1:24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</row>
    <row r="157" spans="1:24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</row>
    <row r="158" spans="1:24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</row>
    <row r="159" spans="1:24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</row>
    <row r="160" spans="1:24" ht="15.75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</row>
    <row r="161" spans="1:24" ht="15.75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</row>
    <row r="162" spans="1:24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</row>
    <row r="163" spans="1:24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</row>
    <row r="164" spans="1:24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</row>
    <row r="165" spans="1:24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</row>
    <row r="166" spans="1:24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</row>
    <row r="167" spans="1:24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</row>
    <row r="168" spans="1:24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</row>
    <row r="169" spans="1:24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</row>
    <row r="170" spans="1:24" ht="15.75" customHeigh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</row>
    <row r="171" spans="1:24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</row>
    <row r="172" spans="1:24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</row>
    <row r="173" spans="1:24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</row>
    <row r="174" spans="1:24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</row>
    <row r="175" spans="1:24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</row>
    <row r="176" spans="1:24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</row>
    <row r="177" spans="1:24" ht="15.7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</row>
    <row r="178" spans="1:24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</row>
    <row r="179" spans="1:24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</row>
    <row r="180" spans="1:24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</row>
    <row r="181" spans="1:24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</row>
    <row r="182" spans="1:24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</row>
    <row r="183" spans="1:24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</row>
    <row r="184" spans="1:24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</row>
    <row r="185" spans="1:24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</row>
    <row r="186" spans="1:24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</row>
    <row r="187" spans="1:24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</row>
    <row r="188" spans="1:24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</row>
    <row r="189" spans="1:24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</row>
    <row r="190" spans="1:24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</row>
    <row r="191" spans="1:24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</row>
    <row r="192" spans="1:24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</row>
    <row r="193" spans="1:24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</row>
    <row r="194" spans="1:24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</row>
    <row r="195" spans="1:24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</row>
    <row r="196" spans="1:24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</row>
    <row r="197" spans="1:24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</row>
    <row r="198" spans="1:24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</row>
    <row r="199" spans="1:24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</row>
    <row r="200" spans="1:24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</row>
    <row r="201" spans="1:24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</row>
    <row r="202" spans="1:24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</row>
    <row r="203" spans="1:24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</row>
    <row r="204" spans="1:24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</row>
    <row r="205" spans="1:24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</row>
    <row r="206" spans="1:24" ht="15.75" customHeight="1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</row>
    <row r="207" spans="1:24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</row>
    <row r="208" spans="1:24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</row>
    <row r="209" spans="1:24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</row>
    <row r="210" spans="1:24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</row>
    <row r="211" spans="1:24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</row>
    <row r="212" spans="1:24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</row>
    <row r="213" spans="1:24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</row>
    <row r="214" spans="1:24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</row>
    <row r="215" spans="1:24" ht="15.75" customHeight="1"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</row>
    <row r="216" spans="1:24" ht="15.75" customHeight="1"/>
    <row r="217" spans="1:24" ht="15.75" customHeight="1"/>
    <row r="218" spans="1:24" ht="15.75" customHeight="1"/>
    <row r="219" spans="1:24" ht="15.75" customHeight="1"/>
    <row r="220" spans="1:24" ht="15.75" customHeight="1"/>
    <row r="221" spans="1:24" ht="15.75" customHeight="1"/>
    <row r="222" spans="1:24" ht="15.75" customHeight="1"/>
    <row r="223" spans="1:24" ht="15.75" customHeight="1"/>
    <row r="224" spans="1: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51180555555555496" footer="0.51180555555555496"/>
  <pageSetup firstPageNumber="0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33EF6-315B-804A-8557-CA29D92B315A}">
  <dimension ref="A1"/>
  <sheetViews>
    <sheetView workbookViewId="0">
      <selection activeCell="D6" sqref="D6:I16"/>
    </sheetView>
  </sheetViews>
  <sheetFormatPr baseColWidth="10" defaultRowHeight="1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7"/>
  <sheetViews>
    <sheetView topLeftCell="B1" zoomScaleNormal="100" zoomScalePageLayoutView="75" workbookViewId="0">
      <selection activeCell="I21" sqref="I21:I23"/>
    </sheetView>
  </sheetViews>
  <sheetFormatPr baseColWidth="10" defaultColWidth="8.6640625" defaultRowHeight="13"/>
  <cols>
    <col min="1" max="1" width="44.5" customWidth="1"/>
    <col min="2" max="2" width="23.83203125" customWidth="1"/>
    <col min="3" max="3" width="30.83203125" customWidth="1"/>
    <col min="4" max="5" width="30.33203125" customWidth="1"/>
    <col min="6" max="6" width="22.33203125" customWidth="1"/>
    <col min="7" max="8" width="30.6640625" customWidth="1"/>
    <col min="9" max="9" width="28.5" customWidth="1"/>
    <col min="10" max="1025" width="14.5" customWidth="1"/>
  </cols>
  <sheetData>
    <row r="1" spans="1:26" ht="15.75" customHeight="1">
      <c r="A1" s="22" t="str">
        <f>Grants!A1</f>
        <v xml:space="preserve"> Lagos State Budget 2022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spans="1:26" ht="15.75" customHeight="1">
      <c r="A2" s="22" t="str">
        <f>Grants!A2</f>
        <v>Budget Title:  Budget of Consolidation</v>
      </c>
      <c r="B2" s="75"/>
      <c r="C2" s="30"/>
      <c r="D2" s="30"/>
      <c r="E2" s="76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spans="1:26" ht="15.75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1:26" ht="15.75" customHeight="1">
      <c r="B4" s="147" t="s">
        <v>96</v>
      </c>
      <c r="C4" s="147"/>
      <c r="D4" s="147"/>
      <c r="E4" s="147"/>
      <c r="F4" s="147"/>
      <c r="G4" s="77"/>
      <c r="H4" s="31" t="s">
        <v>21</v>
      </c>
      <c r="I4" s="31" t="s">
        <v>22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 ht="15.75" customHeight="1">
      <c r="A5" s="78" t="s">
        <v>66</v>
      </c>
      <c r="B5" s="79" t="s">
        <v>42</v>
      </c>
      <c r="C5" s="79" t="s">
        <v>67</v>
      </c>
      <c r="D5" s="79" t="s">
        <v>41</v>
      </c>
      <c r="E5" s="79" t="s">
        <v>68</v>
      </c>
      <c r="F5" s="79" t="s">
        <v>69</v>
      </c>
      <c r="G5" s="79" t="s">
        <v>70</v>
      </c>
      <c r="H5" s="79" t="s">
        <v>69</v>
      </c>
      <c r="I5" s="79" t="s">
        <v>69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1:26" ht="16">
      <c r="A6" s="49" t="s">
        <v>146</v>
      </c>
      <c r="B6" s="49">
        <v>60085422552.756851</v>
      </c>
      <c r="C6" s="49">
        <v>187060309834.79999</v>
      </c>
      <c r="D6" s="80">
        <f t="shared" ref="D6:D16" si="0">B6+C6</f>
        <v>247145732387.55682</v>
      </c>
      <c r="E6" s="49">
        <v>355574601556.3866</v>
      </c>
      <c r="F6" s="80">
        <f t="shared" ref="F6:F16" si="1">SUM(D6:E6)</f>
        <v>602720333943.94336</v>
      </c>
      <c r="G6" s="50">
        <f t="shared" ref="G6:G19" si="2">(F6/$F$19)</f>
        <v>0.3428059924670509</v>
      </c>
      <c r="H6" s="51">
        <v>523000866621.79266</v>
      </c>
      <c r="I6" s="51">
        <v>630576557699.95166</v>
      </c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spans="1:26" ht="16">
      <c r="A7" s="49" t="s">
        <v>147</v>
      </c>
      <c r="B7" s="49">
        <v>10087193697.209999</v>
      </c>
      <c r="C7" s="49">
        <v>22000226615.02</v>
      </c>
      <c r="D7" s="80">
        <f t="shared" si="0"/>
        <v>32087420312.23</v>
      </c>
      <c r="E7" s="49">
        <v>38628417508.415749</v>
      </c>
      <c r="F7" s="80">
        <f t="shared" si="1"/>
        <v>70715837820.645752</v>
      </c>
      <c r="G7" s="50">
        <f t="shared" si="2"/>
        <v>4.0220665542536879E-2</v>
      </c>
      <c r="H7" s="51">
        <v>52173994106.59288</v>
      </c>
      <c r="I7" s="51">
        <v>20472486937.314949</v>
      </c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6" ht="16">
      <c r="A8" s="49" t="s">
        <v>148</v>
      </c>
      <c r="B8" s="49">
        <v>11565274698.16</v>
      </c>
      <c r="C8" s="49">
        <v>45101292666.160004</v>
      </c>
      <c r="D8" s="80">
        <f t="shared" si="0"/>
        <v>56666567364.320007</v>
      </c>
      <c r="E8" s="49">
        <v>515066101137.91504</v>
      </c>
      <c r="F8" s="80">
        <f t="shared" si="1"/>
        <v>571732668502.23511</v>
      </c>
      <c r="G8" s="50">
        <f t="shared" si="2"/>
        <v>0.32518130518220195</v>
      </c>
      <c r="H8" s="51">
        <v>315372943050.22961</v>
      </c>
      <c r="I8" s="51">
        <v>192444736714.92999</v>
      </c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ht="16">
      <c r="A9" s="49" t="s">
        <v>149</v>
      </c>
      <c r="B9" s="49">
        <v>2102303002.28</v>
      </c>
      <c r="C9" s="49">
        <v>27338822276.43</v>
      </c>
      <c r="D9" s="80">
        <f t="shared" si="0"/>
        <v>29441125278.709999</v>
      </c>
      <c r="E9" s="49">
        <v>63064102139.5</v>
      </c>
      <c r="F9" s="80">
        <f t="shared" si="1"/>
        <v>92505227418.209991</v>
      </c>
      <c r="G9" s="50">
        <f t="shared" si="2"/>
        <v>5.2613699103171582E-2</v>
      </c>
      <c r="H9" s="51">
        <v>68083594747.830124</v>
      </c>
      <c r="I9" s="51">
        <v>45697246015.127014</v>
      </c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spans="1:26" ht="16">
      <c r="A10" s="49" t="s">
        <v>150</v>
      </c>
      <c r="B10" s="49">
        <v>4279006931.1599998</v>
      </c>
      <c r="C10" s="49">
        <v>7089156567.54</v>
      </c>
      <c r="D10" s="80">
        <f t="shared" si="0"/>
        <v>11368163498.700001</v>
      </c>
      <c r="E10" s="49">
        <v>78250448452.120758</v>
      </c>
      <c r="F10" s="80">
        <f t="shared" si="1"/>
        <v>89618611950.820755</v>
      </c>
      <c r="G10" s="50">
        <f t="shared" si="2"/>
        <v>5.097189439800439E-2</v>
      </c>
      <c r="H10" s="51">
        <v>41892098126.729721</v>
      </c>
      <c r="I10" s="51">
        <v>15612914137.333912</v>
      </c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 ht="16">
      <c r="A11" s="49" t="s">
        <v>151</v>
      </c>
      <c r="B11" s="49">
        <v>46187642356.349998</v>
      </c>
      <c r="C11" s="49">
        <v>42283415177.720001</v>
      </c>
      <c r="D11" s="80">
        <f t="shared" si="0"/>
        <v>88471057534.070007</v>
      </c>
      <c r="E11" s="49">
        <v>38877621224.369995</v>
      </c>
      <c r="F11" s="80">
        <f t="shared" si="1"/>
        <v>127348678758.44</v>
      </c>
      <c r="G11" s="50">
        <f t="shared" si="2"/>
        <v>7.2431420930316473E-2</v>
      </c>
      <c r="H11" s="51">
        <v>98941942029.742111</v>
      </c>
      <c r="I11" s="51">
        <v>69276467298.841476</v>
      </c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1:26" ht="16">
      <c r="A12" s="49" t="s">
        <v>152</v>
      </c>
      <c r="B12" s="49">
        <v>610358569.05999994</v>
      </c>
      <c r="C12" s="49">
        <v>6710033912.6900005</v>
      </c>
      <c r="D12" s="80">
        <f t="shared" si="0"/>
        <v>7320392481.75</v>
      </c>
      <c r="E12" s="49">
        <v>12898375167</v>
      </c>
      <c r="F12" s="80">
        <f t="shared" si="1"/>
        <v>20218767648.75</v>
      </c>
      <c r="G12" s="50">
        <f t="shared" si="2"/>
        <v>1.1499719388818698E-2</v>
      </c>
      <c r="H12" s="51">
        <v>8849147908.6669445</v>
      </c>
      <c r="I12" s="51">
        <v>4695713513.9878969</v>
      </c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6" ht="16">
      <c r="A13" s="49" t="s">
        <v>153</v>
      </c>
      <c r="B13" s="49">
        <v>53634741217.680008</v>
      </c>
      <c r="C13" s="49">
        <v>59035775251.099998</v>
      </c>
      <c r="D13" s="80">
        <f t="shared" si="0"/>
        <v>112670516468.78</v>
      </c>
      <c r="E13" s="49">
        <v>60855678703.099991</v>
      </c>
      <c r="F13" s="80">
        <f t="shared" si="1"/>
        <v>173526195171.88</v>
      </c>
      <c r="G13" s="50">
        <f t="shared" si="2"/>
        <v>9.8695557798220965E-2</v>
      </c>
      <c r="H13" s="51">
        <v>139296914503.94263</v>
      </c>
      <c r="I13" s="51">
        <v>105539334444.86989</v>
      </c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6">
      <c r="A14" s="49" t="s">
        <v>154</v>
      </c>
      <c r="B14" s="49">
        <v>1033600416.8599999</v>
      </c>
      <c r="C14" s="49">
        <v>5076227743.46</v>
      </c>
      <c r="D14" s="80">
        <f t="shared" si="0"/>
        <v>6109828160.3199997</v>
      </c>
      <c r="E14" s="49">
        <v>3700460918.4749999</v>
      </c>
      <c r="F14" s="80">
        <f t="shared" si="1"/>
        <v>9810289078.7950001</v>
      </c>
      <c r="G14" s="50">
        <f t="shared" si="2"/>
        <v>5.5797451896782571E-3</v>
      </c>
      <c r="H14" s="51">
        <v>8956091555.2147484</v>
      </c>
      <c r="I14" s="51">
        <v>3872825533.7508559</v>
      </c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15">
      <c r="A15" s="49"/>
      <c r="B15" s="49"/>
      <c r="C15" s="49"/>
      <c r="D15" s="80">
        <f t="shared" si="0"/>
        <v>0</v>
      </c>
      <c r="E15" s="49"/>
      <c r="F15" s="80">
        <f t="shared" si="1"/>
        <v>0</v>
      </c>
      <c r="G15" s="50">
        <f t="shared" si="2"/>
        <v>0</v>
      </c>
      <c r="H15" s="51"/>
      <c r="I15" s="51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spans="1:26" ht="15">
      <c r="A16" s="49"/>
      <c r="B16" s="49"/>
      <c r="C16" s="49"/>
      <c r="D16" s="80">
        <f t="shared" si="0"/>
        <v>0</v>
      </c>
      <c r="E16" s="49"/>
      <c r="F16" s="80">
        <f t="shared" si="1"/>
        <v>0</v>
      </c>
      <c r="G16" s="50">
        <f t="shared" si="2"/>
        <v>0</v>
      </c>
      <c r="H16" s="82"/>
      <c r="I16" s="8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15">
      <c r="A17" s="132" t="s">
        <v>71</v>
      </c>
      <c r="B17" s="88"/>
      <c r="C17" s="88"/>
      <c r="D17" s="88"/>
      <c r="E17" s="88"/>
      <c r="F17" s="126">
        <f>F19-F18</f>
        <v>0</v>
      </c>
      <c r="G17" s="127">
        <f t="shared" si="2"/>
        <v>0</v>
      </c>
      <c r="H17" s="88"/>
      <c r="I17" s="88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22.25" customHeight="1" thickBot="1">
      <c r="A18" s="131" t="s">
        <v>88</v>
      </c>
      <c r="B18" s="83">
        <f>SUM(B6:B16)</f>
        <v>189585543441.51685</v>
      </c>
      <c r="C18" s="83">
        <f>SUM(C6:C16)</f>
        <v>401695260044.91992</v>
      </c>
      <c r="D18" s="83">
        <f>SUM(D6:D16)</f>
        <v>591280803486.43677</v>
      </c>
      <c r="E18" s="83">
        <f>SUM(E6:E16)</f>
        <v>1166915806807.2832</v>
      </c>
      <c r="F18" s="83">
        <f>SUM(F6:F16)</f>
        <v>1758196610293.7197</v>
      </c>
      <c r="G18" s="84">
        <f t="shared" si="2"/>
        <v>1</v>
      </c>
      <c r="H18" s="130">
        <f>SUM(H6:H16)</f>
        <v>1256567592650.7415</v>
      </c>
      <c r="I18" s="130">
        <f>SUM(I6:I16)</f>
        <v>1088188282296.1074</v>
      </c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20" customHeight="1" thickTop="1" thickBot="1">
      <c r="A19" s="133" t="s">
        <v>72</v>
      </c>
      <c r="B19" s="128"/>
      <c r="C19" s="128"/>
      <c r="D19" s="128"/>
      <c r="E19" s="134" t="s">
        <v>72</v>
      </c>
      <c r="F19" s="124">
        <f>'Expenditure  Page '!B18</f>
        <v>1758196610293.7197</v>
      </c>
      <c r="G19" s="86">
        <f t="shared" si="2"/>
        <v>1</v>
      </c>
      <c r="H19" s="129"/>
      <c r="I19" s="128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 thickTop="1">
      <c r="A20" s="88"/>
      <c r="B20" s="30"/>
      <c r="C20" s="30"/>
      <c r="D20" s="30"/>
      <c r="E20" s="87"/>
      <c r="F20" s="143"/>
      <c r="G20" s="87"/>
      <c r="H20" s="87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 spans="1:26" ht="15.75" customHeight="1">
      <c r="A21" s="89"/>
      <c r="B21" s="30"/>
      <c r="C21" s="30"/>
      <c r="D21" s="30"/>
      <c r="E21" s="143"/>
      <c r="F21" s="30"/>
      <c r="G21" s="30"/>
      <c r="I21" s="154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</row>
    <row r="22" spans="1:26" ht="15.75" customHeight="1">
      <c r="A22" s="90"/>
      <c r="B22" s="30"/>
      <c r="C22" s="30"/>
      <c r="D22" s="30"/>
      <c r="E22" s="87"/>
      <c r="F22" s="30"/>
      <c r="G22" s="30"/>
      <c r="I22" s="153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</row>
    <row r="23" spans="1:26" ht="15.75" customHeight="1">
      <c r="A23" s="90"/>
      <c r="B23" s="30"/>
      <c r="C23" s="30"/>
      <c r="D23" s="30"/>
      <c r="E23" s="143"/>
      <c r="F23" s="30"/>
      <c r="G23" s="30"/>
      <c r="I23" s="146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 spans="1:26" ht="15.75" customHeight="1">
      <c r="A24" s="90"/>
      <c r="B24" s="30"/>
      <c r="C24" s="30"/>
      <c r="D24" s="30"/>
      <c r="E24" s="87"/>
      <c r="F24" s="30"/>
      <c r="G24" s="30"/>
      <c r="I24" s="152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</row>
    <row r="25" spans="1:26" ht="15.75" customHeight="1">
      <c r="A25" s="90"/>
      <c r="B25" s="30"/>
      <c r="C25" s="30"/>
      <c r="D25" s="30"/>
      <c r="E25" s="87"/>
      <c r="F25" s="30"/>
      <c r="G25" s="30"/>
      <c r="H25" s="150"/>
      <c r="I25" s="76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 spans="1:26" ht="15.75" customHeight="1">
      <c r="A26" s="90"/>
      <c r="B26" s="30"/>
      <c r="C26" s="30"/>
      <c r="D26" s="30"/>
      <c r="E26" s="87"/>
      <c r="F26" s="30"/>
      <c r="G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 spans="1:26" ht="15.75" customHeight="1">
      <c r="A27" s="90"/>
      <c r="B27" s="30"/>
      <c r="C27" s="30"/>
      <c r="D27" s="30"/>
      <c r="E27" s="87"/>
      <c r="F27" s="30"/>
      <c r="G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</row>
    <row r="28" spans="1:26" ht="15.75" customHeight="1">
      <c r="A28" s="88"/>
      <c r="B28" s="30"/>
      <c r="C28" s="30"/>
      <c r="D28" s="30"/>
      <c r="E28" s="87"/>
      <c r="F28" s="30"/>
      <c r="G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</row>
    <row r="29" spans="1:26" ht="15.75" customHeight="1">
      <c r="B29" s="30"/>
      <c r="C29" s="30"/>
      <c r="D29" s="30"/>
      <c r="E29" s="87"/>
      <c r="F29" s="30"/>
      <c r="G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</row>
    <row r="30" spans="1:26" ht="15.75" customHeight="1"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</row>
    <row r="31" spans="1:26" ht="15.75" customHeight="1">
      <c r="A31" s="24" t="s">
        <v>7</v>
      </c>
      <c r="B31" s="30"/>
      <c r="C31" s="76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 spans="1:26" ht="15.75" customHeight="1">
      <c r="A32" s="25" t="s">
        <v>8</v>
      </c>
      <c r="B32" s="30"/>
      <c r="C32" s="76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 spans="1:26" ht="15.75" customHeight="1">
      <c r="A33" s="26" t="s">
        <v>9</v>
      </c>
      <c r="B33" s="30"/>
      <c r="C33" s="76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spans="1:26" ht="15.75" customHeight="1">
      <c r="A34" s="27" t="s">
        <v>10</v>
      </c>
      <c r="B34" s="30"/>
      <c r="C34" s="76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spans="1:26" ht="15.75" customHeight="1">
      <c r="A35" s="28" t="s">
        <v>11</v>
      </c>
      <c r="B35" s="30"/>
      <c r="C35" s="76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 spans="1:26" ht="15.75" customHeight="1">
      <c r="A36" s="29" t="s">
        <v>12</v>
      </c>
      <c r="B36" s="30"/>
      <c r="C36" s="76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 spans="1:26" ht="15.75" customHeight="1">
      <c r="A37" s="30"/>
      <c r="B37" s="30"/>
      <c r="C37" s="76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 spans="1:26" ht="15.75" customHeight="1">
      <c r="A38" s="30"/>
      <c r="B38" s="30"/>
      <c r="C38" s="76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spans="1:26" ht="15.75" customHeight="1">
      <c r="A39" s="30"/>
      <c r="B39" s="30"/>
      <c r="C39" s="76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6" ht="15.75" customHeight="1">
      <c r="A40" s="30"/>
      <c r="B40" s="30"/>
      <c r="C40" s="76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spans="1:26" ht="15.75" customHeight="1">
      <c r="A41" s="30"/>
      <c r="B41" s="30"/>
      <c r="C41" s="76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 spans="1:26" ht="15.75" customHeight="1">
      <c r="A42" s="30"/>
      <c r="B42" s="30"/>
      <c r="C42" s="76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ht="15.75" customHeight="1">
      <c r="A43" s="30"/>
      <c r="B43" s="30"/>
      <c r="C43" s="76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 spans="1:26" ht="15.75" customHeight="1">
      <c r="A44" s="30"/>
      <c r="B44" s="30"/>
      <c r="C44" s="76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 spans="1:26" ht="15.75" customHeight="1">
      <c r="A45" s="30"/>
      <c r="B45" s="30"/>
      <c r="C45" s="76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 spans="1:26" ht="15.75" customHeight="1">
      <c r="A46" s="30"/>
      <c r="B46" s="30"/>
      <c r="C46" s="76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spans="1:26" ht="15.75" customHeight="1">
      <c r="A47" s="30"/>
      <c r="B47" s="30"/>
      <c r="C47" s="76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spans="1:26" ht="15.75" customHeight="1">
      <c r="A48" s="30"/>
      <c r="B48" s="30"/>
      <c r="C48" s="76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spans="1:26" ht="15.75" customHeight="1">
      <c r="A49" s="30"/>
      <c r="B49" s="30"/>
      <c r="C49" s="76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spans="1:26" ht="15.75" customHeight="1">
      <c r="A50" s="30"/>
      <c r="B50" s="30"/>
      <c r="C50" s="76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spans="1:26" ht="15.75" customHeight="1">
      <c r="A51" s="30"/>
      <c r="B51" s="30"/>
      <c r="C51" s="7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spans="1:26" ht="15.75" customHeight="1">
      <c r="A52" s="30"/>
      <c r="B52" s="30"/>
      <c r="C52" s="76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 spans="1:26" ht="15.75" customHeight="1">
      <c r="A53" s="30"/>
      <c r="B53" s="30"/>
      <c r="C53" s="76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 spans="1:26" ht="15.75" customHeight="1">
      <c r="A54" s="30"/>
      <c r="B54" s="30"/>
      <c r="C54" s="76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</row>
    <row r="55" spans="1:26" ht="15.75" customHeight="1">
      <c r="A55" s="30"/>
      <c r="B55" s="30"/>
      <c r="C55" s="76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spans="1:26" ht="15.75" customHeight="1">
      <c r="A56" s="30"/>
      <c r="B56" s="30"/>
      <c r="C56" s="76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1:26" ht="15.75" customHeight="1">
      <c r="A57" s="30"/>
      <c r="B57" s="30"/>
      <c r="C57" s="76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1:26" ht="15.75" customHeight="1">
      <c r="A58" s="30"/>
      <c r="B58" s="30"/>
      <c r="C58" s="76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1:26" ht="15.75" customHeight="1">
      <c r="A59" s="30"/>
      <c r="B59" s="30"/>
      <c r="C59" s="76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spans="1:26" ht="15.75" customHeight="1">
      <c r="A60" s="30"/>
      <c r="B60" s="30"/>
      <c r="C60" s="76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 spans="1:26" ht="15.75" customHeight="1">
      <c r="A61" s="30"/>
      <c r="B61" s="30"/>
      <c r="C61" s="76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26" ht="15.75" customHeight="1">
      <c r="A62" s="30"/>
      <c r="B62" s="30"/>
      <c r="C62" s="76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 spans="1:26" ht="15.75" customHeight="1">
      <c r="A63" s="30"/>
      <c r="B63" s="30"/>
      <c r="C63" s="76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 spans="1:26" ht="15.75" customHeight="1">
      <c r="A64" s="30"/>
      <c r="B64" s="30"/>
      <c r="C64" s="76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 spans="1:26" ht="15.75" customHeight="1">
      <c r="A65" s="30"/>
      <c r="B65" s="30"/>
      <c r="C65" s="76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</row>
    <row r="66" spans="1:26" ht="15.75" customHeight="1">
      <c r="A66" s="30"/>
      <c r="B66" s="30"/>
      <c r="C66" s="76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</row>
    <row r="67" spans="1:26" ht="15.75" customHeight="1">
      <c r="A67" s="30"/>
      <c r="B67" s="30"/>
      <c r="C67" s="76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 spans="1:26" ht="15.75" customHeight="1">
      <c r="A68" s="30"/>
      <c r="B68" s="30"/>
      <c r="C68" s="76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 spans="1:26" ht="15.75" customHeight="1">
      <c r="A69" s="30"/>
      <c r="B69" s="30"/>
      <c r="C69" s="76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 spans="1:26" ht="15.75" customHeight="1">
      <c r="A70" s="30"/>
      <c r="B70" s="30"/>
      <c r="C70" s="76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 spans="1:26" ht="15.75" customHeight="1">
      <c r="A71" s="30"/>
      <c r="B71" s="30"/>
      <c r="C71" s="76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 spans="1:26" ht="15.75" customHeight="1">
      <c r="A72" s="30"/>
      <c r="B72" s="30"/>
      <c r="C72" s="76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 spans="1:26" ht="15.75" customHeight="1">
      <c r="A73" s="30"/>
      <c r="B73" s="30"/>
      <c r="C73" s="76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 spans="1:26" ht="15.75" customHeight="1">
      <c r="A74" s="30"/>
      <c r="B74" s="30"/>
      <c r="C74" s="76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spans="1:26" ht="15.75" customHeight="1">
      <c r="A75" s="30"/>
      <c r="B75" s="30"/>
      <c r="C75" s="76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1:26" ht="15.75" customHeight="1">
      <c r="A76" s="30"/>
      <c r="B76" s="30"/>
      <c r="C76" s="76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1:26" ht="15.75" customHeight="1">
      <c r="A77" s="30"/>
      <c r="B77" s="30"/>
      <c r="C77" s="76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</row>
    <row r="78" spans="1:26" ht="15.75" customHeight="1">
      <c r="A78" s="30"/>
      <c r="B78" s="30"/>
      <c r="C78" s="76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spans="1:26" ht="15.75" customHeight="1">
      <c r="A79" s="30"/>
      <c r="B79" s="30"/>
      <c r="C79" s="76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spans="1:26" ht="15.75" customHeight="1">
      <c r="A80" s="30"/>
      <c r="B80" s="30"/>
      <c r="C80" s="76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spans="1:26" ht="15.75" customHeight="1">
      <c r="A81" s="30"/>
      <c r="B81" s="30"/>
      <c r="C81" s="76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spans="1:26" ht="15.75" customHeight="1">
      <c r="A82" s="30"/>
      <c r="B82" s="30"/>
      <c r="C82" s="76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spans="1:26" ht="15.75" customHeight="1">
      <c r="A83" s="30"/>
      <c r="B83" s="30"/>
      <c r="C83" s="76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 spans="1:26" ht="15.75" customHeight="1">
      <c r="A84" s="30"/>
      <c r="B84" s="30"/>
      <c r="C84" s="76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 spans="1:26" ht="15.75" customHeight="1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 spans="1:26" ht="15.75" customHeight="1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1:26" ht="15.75" customHeight="1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</row>
    <row r="88" spans="1:26" ht="15.75" customHeight="1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1:26" ht="15.75" customHeight="1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</row>
    <row r="90" spans="1:26" ht="15.75" customHeight="1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spans="1:26" ht="15.75" customHeight="1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spans="1:26" ht="15.75" customHeight="1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 spans="1:26" ht="15.75" customHeight="1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 spans="1:26" ht="15.75" customHeight="1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 spans="1:26" ht="15.75" customHeight="1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spans="1:26" ht="15.75" customHeight="1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 spans="1:26" ht="15.75" customHeight="1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 spans="1:26" ht="15.75" customHeight="1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 spans="1:26" ht="15.75" customHeight="1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1:26" ht="15.75" customHeight="1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</row>
    <row r="101" spans="1:26" ht="15.75" customHeight="1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</row>
    <row r="102" spans="1:26" ht="15.75" customHeight="1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</row>
    <row r="103" spans="1:26" ht="15.75" customHeight="1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</row>
    <row r="104" spans="1:26" ht="15.75" customHeight="1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</row>
    <row r="105" spans="1:26" ht="15.75" customHeight="1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</row>
    <row r="106" spans="1:26" ht="15.75" customHeight="1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</row>
    <row r="107" spans="1:26" ht="15.75" customHeight="1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1:26" ht="15.75" customHeight="1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</row>
    <row r="109" spans="1:26" ht="15.75" customHeight="1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</row>
    <row r="110" spans="1:26" ht="15.75" customHeight="1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</row>
    <row r="111" spans="1:26" ht="15.75" customHeight="1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</row>
    <row r="112" spans="1:26" ht="15.75" customHeight="1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</row>
    <row r="113" spans="1:26" ht="15.75" customHeight="1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</row>
    <row r="114" spans="1:26" ht="15.75" customHeight="1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</row>
    <row r="115" spans="1:26" ht="15.75" customHeight="1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</row>
    <row r="116" spans="1:26" ht="15.75" customHeight="1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</row>
    <row r="117" spans="1:26" ht="15.75" customHeight="1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</row>
    <row r="118" spans="1:26" ht="15.75" customHeight="1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</row>
    <row r="119" spans="1:26" ht="15.75" customHeight="1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</row>
    <row r="120" spans="1:26" ht="15.75" customHeight="1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</row>
    <row r="121" spans="1:26" ht="15.75" customHeight="1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</row>
    <row r="122" spans="1:26" ht="15.75" customHeight="1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</row>
    <row r="123" spans="1:26" ht="15.75" customHeight="1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</row>
    <row r="124" spans="1:26" ht="15.75" customHeight="1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</row>
    <row r="125" spans="1:26" ht="15.75" customHeight="1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</row>
    <row r="126" spans="1:26" ht="15.75" customHeight="1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</row>
    <row r="127" spans="1:26" ht="15.75" customHeight="1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</row>
    <row r="128" spans="1:26" ht="15.75" customHeight="1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</row>
    <row r="129" spans="1:26" ht="15.75" customHeight="1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1:26" ht="15.75" customHeight="1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</row>
    <row r="131" spans="1:26" ht="15.75" customHeight="1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</row>
    <row r="132" spans="1:26" ht="15.75" customHeight="1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</row>
    <row r="133" spans="1:26" ht="15.75" customHeight="1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</row>
    <row r="134" spans="1:26" ht="15.75" customHeight="1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</row>
    <row r="135" spans="1:26" ht="15.75" customHeight="1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</row>
    <row r="136" spans="1:26" ht="15.75" customHeight="1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</row>
    <row r="137" spans="1:26" ht="15.75" customHeight="1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</row>
    <row r="138" spans="1:26" ht="15.75" customHeight="1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</row>
    <row r="139" spans="1:26" ht="15.75" customHeight="1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</row>
    <row r="140" spans="1:26" ht="15.75" customHeight="1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</row>
    <row r="141" spans="1:26" ht="15.75" customHeight="1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</row>
    <row r="142" spans="1:26" ht="15.75" customHeight="1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</row>
    <row r="143" spans="1:26" ht="15.75" customHeight="1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</row>
    <row r="144" spans="1:26" ht="15.75" customHeight="1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</row>
    <row r="145" spans="1:26" ht="15.75" customHeight="1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</row>
    <row r="146" spans="1:26" ht="15.75" customHeight="1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</row>
    <row r="147" spans="1:26" ht="15.75" customHeight="1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</row>
    <row r="148" spans="1:26" ht="15.75" customHeight="1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</row>
    <row r="149" spans="1:26" ht="15.75" customHeight="1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</row>
    <row r="150" spans="1:26" ht="15.75" customHeight="1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</row>
    <row r="151" spans="1:26" ht="15.75" customHeight="1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</row>
    <row r="152" spans="1:26" ht="15.75" customHeight="1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</row>
    <row r="153" spans="1:26" ht="15.75" customHeight="1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</row>
    <row r="154" spans="1:26" ht="15.75" customHeight="1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</row>
    <row r="155" spans="1:26" ht="15.75" customHeight="1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</row>
    <row r="156" spans="1:26" ht="15.75" customHeight="1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</row>
    <row r="157" spans="1:26" ht="15.75" customHeight="1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</row>
    <row r="158" spans="1:26" ht="15.75" customHeight="1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</row>
    <row r="159" spans="1:26" ht="15.75" customHeight="1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</row>
    <row r="160" spans="1:26" ht="15.75" customHeight="1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</row>
    <row r="161" spans="1:26" ht="15.75" customHeight="1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</row>
    <row r="162" spans="1:26" ht="15.75" customHeight="1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</row>
    <row r="163" spans="1:26" ht="15.75" customHeight="1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</row>
    <row r="164" spans="1:26" ht="15.75" customHeight="1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</row>
    <row r="165" spans="1:26" ht="15.75" customHeight="1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</row>
    <row r="166" spans="1:26" ht="15.75" customHeight="1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</row>
    <row r="167" spans="1:26" ht="15.75" customHeight="1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</row>
    <row r="168" spans="1:26" ht="15.75" customHeight="1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</row>
    <row r="169" spans="1:26" ht="15.75" customHeight="1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</row>
    <row r="170" spans="1:26" ht="15.75" customHeight="1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</row>
    <row r="171" spans="1:26" ht="15.75" customHeight="1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</row>
    <row r="172" spans="1:26" ht="15.75" customHeight="1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</row>
    <row r="173" spans="1:26" ht="15.75" customHeight="1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</row>
    <row r="174" spans="1:26" ht="15.75" customHeight="1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</row>
    <row r="175" spans="1:26" ht="15.75" customHeight="1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</row>
    <row r="176" spans="1:26" ht="15.75" customHeight="1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</row>
    <row r="177" spans="1:26" ht="15.75" customHeight="1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</row>
    <row r="178" spans="1:26" ht="15.75" customHeight="1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</row>
    <row r="179" spans="1:26" ht="15.75" customHeight="1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</row>
    <row r="180" spans="1:26" ht="15.75" customHeight="1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</row>
    <row r="181" spans="1:26" ht="15.75" customHeight="1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</row>
    <row r="182" spans="1:26" ht="15.75" customHeight="1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</row>
    <row r="183" spans="1:26" ht="15.75" customHeight="1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</row>
    <row r="184" spans="1:26" ht="15.75" customHeight="1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</row>
    <row r="185" spans="1:26" ht="15.75" customHeight="1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</row>
    <row r="186" spans="1:26" ht="15.75" customHeight="1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</row>
    <row r="187" spans="1:26" ht="15.75" customHeight="1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</row>
    <row r="188" spans="1:26" ht="15.75" customHeight="1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</row>
    <row r="189" spans="1:26" ht="15.75" customHeight="1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</row>
    <row r="190" spans="1:26" ht="15.75" customHeight="1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</row>
    <row r="191" spans="1:26" ht="15.75" customHeight="1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</row>
    <row r="192" spans="1:26" ht="15.75" customHeight="1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</row>
    <row r="193" spans="1:26" ht="15.75" customHeight="1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</row>
    <row r="194" spans="1:26" ht="15.75" customHeight="1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</row>
    <row r="195" spans="1:26" ht="15.75" customHeight="1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</row>
    <row r="196" spans="1:26" ht="15.75" customHeight="1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</row>
    <row r="197" spans="1:26" ht="15.75" customHeight="1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</row>
    <row r="198" spans="1:26" ht="15.75" customHeight="1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</row>
    <row r="199" spans="1:26" ht="15.75" customHeight="1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</row>
    <row r="200" spans="1:26" ht="15.75" customHeight="1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</row>
    <row r="201" spans="1:26" ht="15.75" customHeight="1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</row>
    <row r="202" spans="1:26" ht="15.75" customHeight="1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</row>
    <row r="203" spans="1:26" ht="15.75" customHeight="1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</row>
    <row r="204" spans="1:26" ht="15.75" customHeight="1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</row>
    <row r="205" spans="1:26" ht="15.75" customHeight="1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</row>
    <row r="206" spans="1:26" ht="15.75" customHeight="1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</row>
    <row r="207" spans="1:26" ht="15.75" customHeight="1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</row>
    <row r="208" spans="1:26" ht="15.75" customHeight="1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</row>
    <row r="209" spans="1:26" ht="15.75" customHeight="1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</row>
    <row r="210" spans="1:26" ht="15.75" customHeight="1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</row>
    <row r="211" spans="1:26" ht="15.75" customHeight="1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</row>
    <row r="212" spans="1:26" ht="15.75" customHeight="1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</row>
    <row r="213" spans="1:26" ht="15.75" customHeight="1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</row>
    <row r="214" spans="1:26" ht="15.75" customHeight="1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</row>
    <row r="215" spans="1:26" ht="15.75" customHeight="1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</row>
    <row r="216" spans="1:26" ht="15.75" customHeight="1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</row>
    <row r="217" spans="1:26" ht="15.75" customHeight="1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</row>
    <row r="218" spans="1:26" ht="15.75" customHeight="1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</row>
    <row r="219" spans="1:26" ht="15.75" customHeight="1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</row>
    <row r="220" spans="1:26" ht="15.75" customHeight="1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</row>
    <row r="221" spans="1:26" ht="15.75" customHeight="1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</row>
    <row r="222" spans="1:26" ht="15.75" customHeight="1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</row>
    <row r="223" spans="1:26" ht="15.75" customHeight="1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</row>
    <row r="224" spans="1:26" ht="15.75" customHeight="1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</row>
    <row r="225" spans="1:26" ht="15.75" customHeight="1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</row>
    <row r="226" spans="1:26" ht="15.75" customHeight="1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</row>
    <row r="227" spans="1:26" ht="15.75" customHeight="1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</row>
    <row r="228" spans="1:26" ht="15.75" customHeight="1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</row>
    <row r="229" spans="1:26" ht="15.75" customHeight="1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</row>
    <row r="230" spans="1:26" ht="15.75" customHeight="1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</row>
    <row r="231" spans="1:26" ht="15.75" customHeight="1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</row>
    <row r="232" spans="1:26" ht="15.75" customHeight="1"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</row>
    <row r="233" spans="1:26" ht="15.75" customHeight="1"/>
    <row r="234" spans="1:26" ht="15.75" customHeight="1"/>
    <row r="235" spans="1:26" ht="15.75" customHeight="1"/>
    <row r="236" spans="1:26" ht="15.75" customHeight="1"/>
    <row r="237" spans="1:26" ht="15.75" customHeight="1"/>
    <row r="238" spans="1:26" ht="15.75" customHeight="1"/>
    <row r="239" spans="1:26" ht="15.75" customHeight="1"/>
    <row r="240" spans="1:26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</sheetData>
  <mergeCells count="1">
    <mergeCell ref="B4:F4"/>
  </mergeCells>
  <pageMargins left="0.7" right="0.7" top="0.75" bottom="0.75" header="0.51180555555555496" footer="0.51180555555555496"/>
  <pageSetup firstPageNumber="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988"/>
  <sheetViews>
    <sheetView topLeftCell="F40" workbookViewId="0">
      <selection activeCell="Q63" sqref="Q63"/>
    </sheetView>
  </sheetViews>
  <sheetFormatPr baseColWidth="10" defaultColWidth="8.6640625" defaultRowHeight="13"/>
  <cols>
    <col min="1" max="1" width="64.5" customWidth="1"/>
    <col min="2" max="2" width="31" customWidth="1"/>
    <col min="3" max="3" width="27" customWidth="1"/>
    <col min="4" max="4" width="25" customWidth="1"/>
    <col min="5" max="5" width="22.1640625" customWidth="1"/>
    <col min="6" max="6" width="27.5" customWidth="1"/>
    <col min="7" max="1025" width="14.5" customWidth="1"/>
  </cols>
  <sheetData>
    <row r="1" spans="1:6" ht="15.75" customHeight="1">
      <c r="A1" s="22" t="str">
        <f>Grants!A1</f>
        <v xml:space="preserve"> Lagos State Budget 2022</v>
      </c>
      <c r="B1" s="91"/>
      <c r="C1" s="91"/>
    </row>
    <row r="2" spans="1:6" ht="15.75" customHeight="1">
      <c r="A2" s="22" t="str">
        <f>Grants!A2</f>
        <v>Budget Title:  Budget of Consolidation</v>
      </c>
      <c r="B2" s="91"/>
      <c r="C2" s="91"/>
    </row>
    <row r="4" spans="1:6" ht="15.75" customHeight="1">
      <c r="A4" s="92"/>
      <c r="B4" s="93"/>
      <c r="C4" s="93"/>
      <c r="D4" s="93"/>
      <c r="E4" s="93"/>
    </row>
    <row r="5" spans="1:6" ht="15.75" customHeight="1">
      <c r="A5" s="94" t="s">
        <v>97</v>
      </c>
      <c r="B5" s="95"/>
      <c r="C5" s="95"/>
      <c r="D5" s="95"/>
      <c r="E5" s="95"/>
    </row>
    <row r="6" spans="1:6" ht="15.75" customHeight="1">
      <c r="A6" s="96" t="s">
        <v>73</v>
      </c>
      <c r="B6" s="96" t="s">
        <v>74</v>
      </c>
      <c r="C6" s="96" t="s">
        <v>75</v>
      </c>
      <c r="D6" s="96" t="s">
        <v>76</v>
      </c>
      <c r="E6" s="96" t="s">
        <v>77</v>
      </c>
      <c r="F6" s="97"/>
    </row>
    <row r="7" spans="1:6" ht="15.75" customHeight="1">
      <c r="A7" s="98" t="s">
        <v>156</v>
      </c>
      <c r="B7" s="144" t="s">
        <v>159</v>
      </c>
      <c r="C7" s="99" t="s">
        <v>161</v>
      </c>
      <c r="D7" s="99" t="s">
        <v>162</v>
      </c>
      <c r="E7" s="99">
        <v>93000000000</v>
      </c>
      <c r="F7" s="100"/>
    </row>
    <row r="8" spans="1:6" ht="15.75" customHeight="1">
      <c r="A8" s="98" t="s">
        <v>157</v>
      </c>
      <c r="B8" s="144" t="s">
        <v>159</v>
      </c>
      <c r="C8" s="99" t="s">
        <v>161</v>
      </c>
      <c r="D8" s="99" t="s">
        <v>162</v>
      </c>
      <c r="E8" s="99">
        <v>60000000000</v>
      </c>
      <c r="F8" s="100"/>
    </row>
    <row r="9" spans="1:6" ht="15.75" customHeight="1">
      <c r="A9" s="98" t="s">
        <v>158</v>
      </c>
      <c r="B9" s="144" t="s">
        <v>160</v>
      </c>
      <c r="C9" s="99" t="s">
        <v>161</v>
      </c>
      <c r="D9" s="99" t="s">
        <v>162</v>
      </c>
      <c r="E9" s="99">
        <v>31050198728</v>
      </c>
      <c r="F9" s="100"/>
    </row>
    <row r="10" spans="1:6" ht="15.75" customHeight="1">
      <c r="A10" s="98" t="s">
        <v>172</v>
      </c>
      <c r="B10" s="98" t="s">
        <v>163</v>
      </c>
      <c r="C10" s="99" t="s">
        <v>164</v>
      </c>
      <c r="D10" s="99" t="s">
        <v>164</v>
      </c>
      <c r="E10" s="99">
        <v>21710993570</v>
      </c>
      <c r="F10" s="100"/>
    </row>
    <row r="11" spans="1:6" ht="15.75" customHeight="1">
      <c r="A11" s="98" t="s">
        <v>167</v>
      </c>
      <c r="B11" s="98" t="s">
        <v>168</v>
      </c>
      <c r="C11" s="99" t="s">
        <v>161</v>
      </c>
      <c r="D11" s="99" t="s">
        <v>162</v>
      </c>
      <c r="E11" s="99">
        <v>28112807778.700001</v>
      </c>
      <c r="F11" s="100"/>
    </row>
    <row r="12" spans="1:6" ht="30" customHeight="1">
      <c r="A12" s="98" t="s">
        <v>169</v>
      </c>
      <c r="B12" s="98" t="s">
        <v>170</v>
      </c>
      <c r="C12" s="99" t="s">
        <v>171</v>
      </c>
      <c r="D12" s="99" t="s">
        <v>171</v>
      </c>
      <c r="E12" s="99">
        <v>19648992462</v>
      </c>
      <c r="F12" s="100"/>
    </row>
    <row r="13" spans="1:6" ht="31">
      <c r="A13" s="98" t="s">
        <v>173</v>
      </c>
      <c r="B13" s="98" t="s">
        <v>175</v>
      </c>
      <c r="C13" s="99" t="s">
        <v>171</v>
      </c>
      <c r="D13" s="99" t="s">
        <v>171</v>
      </c>
      <c r="E13" s="99">
        <v>16348780831.584251</v>
      </c>
      <c r="F13" s="100"/>
    </row>
    <row r="14" spans="1:6" ht="31">
      <c r="A14" s="98" t="s">
        <v>176</v>
      </c>
      <c r="B14" s="98" t="s">
        <v>177</v>
      </c>
      <c r="C14" s="99" t="s">
        <v>161</v>
      </c>
      <c r="D14" s="99" t="s">
        <v>162</v>
      </c>
      <c r="E14" s="99">
        <v>15956350164</v>
      </c>
      <c r="F14" s="100"/>
    </row>
    <row r="15" spans="1:6" ht="15.75" customHeight="1">
      <c r="A15" s="98" t="s">
        <v>174</v>
      </c>
      <c r="B15" s="98" t="s">
        <v>178</v>
      </c>
      <c r="C15" s="99" t="s">
        <v>161</v>
      </c>
      <c r="D15" s="99" t="s">
        <v>162</v>
      </c>
      <c r="E15" s="99">
        <v>15219776378.91</v>
      </c>
      <c r="F15" s="100"/>
    </row>
    <row r="16" spans="1:6" ht="15.75" customHeight="1">
      <c r="A16" s="98" t="s">
        <v>183</v>
      </c>
      <c r="B16" s="98" t="s">
        <v>179</v>
      </c>
      <c r="C16" s="81" t="s">
        <v>184</v>
      </c>
      <c r="D16" s="99" t="s">
        <v>185</v>
      </c>
      <c r="E16" s="99">
        <v>12362230701.85</v>
      </c>
      <c r="F16" s="100"/>
    </row>
    <row r="17" spans="1:6" ht="15.75" customHeight="1">
      <c r="A17" s="98" t="s">
        <v>165</v>
      </c>
      <c r="B17" s="98" t="s">
        <v>180</v>
      </c>
      <c r="C17" s="81" t="s">
        <v>161</v>
      </c>
      <c r="D17" s="99" t="s">
        <v>162</v>
      </c>
      <c r="E17" s="99">
        <v>12166476142.325001</v>
      </c>
      <c r="F17" s="100"/>
    </row>
    <row r="18" spans="1:6" ht="15.75" customHeight="1">
      <c r="A18" s="98" t="s">
        <v>181</v>
      </c>
      <c r="B18" s="144" t="s">
        <v>159</v>
      </c>
      <c r="C18" s="81" t="s">
        <v>186</v>
      </c>
      <c r="D18" s="99" t="s">
        <v>187</v>
      </c>
      <c r="E18" s="99">
        <v>11566236645</v>
      </c>
      <c r="F18" s="100"/>
    </row>
    <row r="19" spans="1:6" ht="15.75" customHeight="1">
      <c r="A19" s="98" t="s">
        <v>182</v>
      </c>
      <c r="B19" s="98" t="s">
        <v>170</v>
      </c>
      <c r="C19" s="81" t="s">
        <v>188</v>
      </c>
      <c r="D19" s="99" t="s">
        <v>164</v>
      </c>
      <c r="E19" s="99">
        <v>11173958883.91</v>
      </c>
      <c r="F19" s="100"/>
    </row>
    <row r="20" spans="1:6" ht="15.75" customHeight="1">
      <c r="A20" s="98" t="s">
        <v>189</v>
      </c>
      <c r="B20" s="98" t="s">
        <v>190</v>
      </c>
      <c r="C20" s="81" t="s">
        <v>161</v>
      </c>
      <c r="D20" s="99" t="s">
        <v>162</v>
      </c>
      <c r="E20" s="99">
        <v>10000000019.5</v>
      </c>
      <c r="F20" s="100"/>
    </row>
    <row r="21" spans="1:6" ht="15.75" customHeight="1">
      <c r="A21" s="98" t="s">
        <v>191</v>
      </c>
      <c r="B21" s="98" t="s">
        <v>170</v>
      </c>
      <c r="C21" s="81" t="s">
        <v>161</v>
      </c>
      <c r="D21" s="99" t="s">
        <v>162</v>
      </c>
      <c r="E21" s="99">
        <v>9940953717</v>
      </c>
      <c r="F21" s="100"/>
    </row>
    <row r="22" spans="1:6" ht="15.75" customHeight="1">
      <c r="A22" s="98" t="s">
        <v>193</v>
      </c>
      <c r="B22" s="98" t="s">
        <v>166</v>
      </c>
      <c r="C22" s="81" t="s">
        <v>161</v>
      </c>
      <c r="D22" s="99" t="s">
        <v>162</v>
      </c>
      <c r="E22" s="99">
        <v>9747621571</v>
      </c>
      <c r="F22" s="100"/>
    </row>
    <row r="23" spans="1:6" ht="15.75" customHeight="1">
      <c r="A23" s="98" t="s">
        <v>192</v>
      </c>
      <c r="B23" s="98" t="s">
        <v>160</v>
      </c>
      <c r="C23" s="81" t="s">
        <v>161</v>
      </c>
      <c r="D23" s="99" t="s">
        <v>162</v>
      </c>
      <c r="E23" s="99">
        <v>9385686915</v>
      </c>
      <c r="F23" s="100"/>
    </row>
    <row r="24" spans="1:6" ht="15.75" customHeight="1">
      <c r="A24" s="102"/>
      <c r="B24" s="102"/>
      <c r="C24" s="103"/>
      <c r="D24" s="104"/>
      <c r="E24" s="104"/>
      <c r="F24" s="100"/>
    </row>
    <row r="25" spans="1:6" ht="9.75" customHeight="1"/>
    <row r="26" spans="1:6" ht="15.75" customHeight="1">
      <c r="A26" s="105" t="s">
        <v>98</v>
      </c>
      <c r="B26" s="106"/>
      <c r="C26" s="106"/>
      <c r="D26" s="106"/>
      <c r="E26" s="85">
        <f>SUM(E7:E24)</f>
        <v>387391064508.77924</v>
      </c>
      <c r="F26" s="100"/>
    </row>
    <row r="27" spans="1:6" ht="15.75" customHeight="1">
      <c r="A27" s="105" t="s">
        <v>99</v>
      </c>
      <c r="B27" s="106"/>
      <c r="C27" s="106"/>
      <c r="D27" s="106"/>
      <c r="E27" s="107">
        <f>'Expenditure  Page '!B16</f>
        <v>1166915806813.8999</v>
      </c>
      <c r="F27" s="97"/>
    </row>
    <row r="28" spans="1:6" ht="15.75" customHeight="1">
      <c r="A28" s="105" t="s">
        <v>100</v>
      </c>
      <c r="B28" s="106"/>
      <c r="C28" s="106"/>
      <c r="D28" s="106"/>
      <c r="E28" s="108">
        <f>E26/E27</f>
        <v>0.33197859026907539</v>
      </c>
      <c r="F28" s="97"/>
    </row>
    <row r="29" spans="1:6" ht="15.75" customHeight="1">
      <c r="A29" s="105" t="s">
        <v>101</v>
      </c>
      <c r="B29" s="106"/>
      <c r="C29" s="106"/>
      <c r="D29" s="106"/>
      <c r="E29" s="107">
        <f>'Expenditure  Page '!B18</f>
        <v>1758196610293.7197</v>
      </c>
      <c r="F29" s="100"/>
    </row>
    <row r="30" spans="1:6" ht="15.75" customHeight="1">
      <c r="A30" s="105" t="s">
        <v>102</v>
      </c>
      <c r="B30" s="106"/>
      <c r="C30" s="106"/>
      <c r="D30" s="106"/>
      <c r="E30" s="108">
        <f>E26/E29</f>
        <v>0.22033432566114589</v>
      </c>
      <c r="F30" s="97"/>
    </row>
    <row r="31" spans="1:6" ht="15.75" customHeight="1">
      <c r="A31" s="100"/>
      <c r="B31" s="109"/>
      <c r="C31" s="109"/>
      <c r="D31" s="100"/>
      <c r="E31" s="100"/>
      <c r="F31" s="110"/>
    </row>
    <row r="32" spans="1:6" ht="15.75" customHeight="1">
      <c r="A32" s="111" t="s">
        <v>103</v>
      </c>
      <c r="B32" s="111" t="s">
        <v>52</v>
      </c>
      <c r="C32" s="112"/>
      <c r="D32" s="112"/>
      <c r="E32" s="112"/>
      <c r="F32" s="100"/>
    </row>
    <row r="33" spans="1:7" ht="15.75" customHeight="1">
      <c r="A33" s="113" t="str">
        <f>A7</f>
        <v>Red Line Rail</v>
      </c>
      <c r="B33" s="57">
        <f>E7</f>
        <v>93000000000</v>
      </c>
      <c r="C33" s="100"/>
      <c r="D33" s="100"/>
      <c r="E33" s="100"/>
      <c r="F33" s="100"/>
    </row>
    <row r="34" spans="1:7" ht="15.75" customHeight="1">
      <c r="A34" s="113" t="str">
        <f>A8</f>
        <v>Blue Line Rail</v>
      </c>
      <c r="B34" s="57">
        <f>E8</f>
        <v>60000000000</v>
      </c>
      <c r="C34" s="100"/>
      <c r="D34" s="100"/>
      <c r="E34" s="100"/>
      <c r="F34" s="100"/>
    </row>
    <row r="35" spans="1:7" ht="15.75" customHeight="1">
      <c r="A35" s="113" t="str">
        <f>A9</f>
        <v xml:space="preserve">Drainage Construction &amp; Dredging </v>
      </c>
      <c r="B35" s="57">
        <f>E9</f>
        <v>31050198728</v>
      </c>
      <c r="C35" s="100"/>
      <c r="D35" s="100"/>
      <c r="E35" s="100"/>
      <c r="F35" s="100"/>
    </row>
    <row r="36" spans="1:7" ht="15.75" customHeight="1">
      <c r="A36" s="113" t="str">
        <f>A11</f>
        <v>Provision of Housing and Infrastructure</v>
      </c>
      <c r="B36" s="57">
        <f>E10</f>
        <v>21710993570</v>
      </c>
      <c r="C36" s="100"/>
      <c r="D36" s="100"/>
      <c r="E36" s="100"/>
      <c r="F36" s="100"/>
    </row>
    <row r="37" spans="1:7" ht="15.75" customHeight="1">
      <c r="A37" s="113" t="str">
        <f>A12</f>
        <v>Rehabilitation/Upgrading of Eti-Osa/Lekki/Epe Expressway Project from Eleko Junction to Epe T-junction (Phase 1)</v>
      </c>
      <c r="B37" s="57">
        <f t="shared" ref="B37" si="0">E11</f>
        <v>28112807778.700001</v>
      </c>
      <c r="C37" s="100"/>
      <c r="D37" s="100"/>
      <c r="E37" s="100"/>
      <c r="F37" s="100"/>
    </row>
    <row r="38" spans="1:7" ht="15.75" customHeight="1">
      <c r="A38" s="114" t="s">
        <v>78</v>
      </c>
      <c r="B38" s="85">
        <f>B40-B39</f>
        <v>933041806737.19995</v>
      </c>
      <c r="C38" s="100"/>
      <c r="D38" s="100"/>
      <c r="E38" s="100"/>
      <c r="F38" s="100"/>
    </row>
    <row r="39" spans="1:7" ht="15.75" customHeight="1">
      <c r="A39" s="105" t="s">
        <v>79</v>
      </c>
      <c r="B39" s="85">
        <f>SUM(B33:B37)</f>
        <v>233874000076.70001</v>
      </c>
      <c r="C39" s="100"/>
      <c r="D39" s="100"/>
      <c r="E39" s="100"/>
      <c r="F39" s="100"/>
    </row>
    <row r="40" spans="1:7" ht="15.75" customHeight="1">
      <c r="A40" s="114" t="s">
        <v>80</v>
      </c>
      <c r="B40" s="107">
        <f>'Expenditure  Page '!B16</f>
        <v>1166915806813.8999</v>
      </c>
      <c r="C40" s="100"/>
      <c r="D40" s="100"/>
      <c r="E40" s="100"/>
      <c r="F40" s="100"/>
    </row>
    <row r="41" spans="1:7" ht="15.75" customHeight="1">
      <c r="A41" s="114" t="s">
        <v>81</v>
      </c>
      <c r="B41" s="107">
        <f>'Expenditure  Page '!B14</f>
        <v>591280803479.81995</v>
      </c>
      <c r="C41" s="100"/>
      <c r="D41" s="100"/>
      <c r="E41" s="100"/>
      <c r="F41" s="115"/>
    </row>
    <row r="42" spans="1:7" ht="15.75" customHeight="1">
      <c r="A42" s="114" t="s">
        <v>69</v>
      </c>
      <c r="B42" s="107">
        <f>'Expenditure  Page '!B18</f>
        <v>1758196610293.7197</v>
      </c>
      <c r="C42" s="100"/>
      <c r="D42" s="100"/>
      <c r="E42" s="100"/>
      <c r="F42" s="115"/>
    </row>
    <row r="43" spans="1:7" ht="15.75" customHeight="1">
      <c r="A43" s="100"/>
      <c r="B43" s="100"/>
      <c r="C43" s="100"/>
      <c r="D43" s="115"/>
      <c r="E43" s="115"/>
      <c r="F43" s="100"/>
    </row>
    <row r="44" spans="1:7" ht="15.75" customHeight="1">
      <c r="A44" s="116" t="s">
        <v>7</v>
      </c>
      <c r="B44" s="117"/>
      <c r="C44" s="117"/>
      <c r="D44" s="118"/>
      <c r="E44" s="118"/>
      <c r="F44" s="100"/>
      <c r="G44" s="100"/>
    </row>
    <row r="45" spans="1:7" ht="15.75" customHeight="1">
      <c r="A45" s="25" t="s">
        <v>8</v>
      </c>
      <c r="B45" s="100"/>
      <c r="C45" s="100"/>
      <c r="D45" s="115"/>
      <c r="E45" s="115"/>
      <c r="F45" s="100"/>
    </row>
    <row r="46" spans="1:7" ht="15.75" customHeight="1">
      <c r="A46" s="26" t="s">
        <v>9</v>
      </c>
      <c r="B46" s="100"/>
      <c r="C46" s="100"/>
      <c r="D46" s="115"/>
      <c r="E46" s="115"/>
      <c r="F46" s="100"/>
    </row>
    <row r="47" spans="1:7" ht="15.75" customHeight="1">
      <c r="A47" s="27" t="s">
        <v>10</v>
      </c>
      <c r="B47" s="117"/>
      <c r="C47" s="117"/>
      <c r="D47" s="118"/>
      <c r="E47" s="118"/>
      <c r="F47" s="100"/>
    </row>
    <row r="48" spans="1:7" ht="15.75" customHeight="1">
      <c r="A48" s="28" t="s">
        <v>11</v>
      </c>
      <c r="B48" s="100"/>
      <c r="C48" s="100"/>
      <c r="D48" s="115"/>
      <c r="E48" s="115"/>
      <c r="F48" s="100"/>
    </row>
    <row r="49" spans="1:6" ht="15.75" customHeight="1">
      <c r="A49" s="29" t="s">
        <v>12</v>
      </c>
      <c r="B49" s="100"/>
      <c r="C49" s="100"/>
      <c r="D49" s="115"/>
      <c r="E49" s="115"/>
      <c r="F49" s="100"/>
    </row>
    <row r="50" spans="1:6" ht="15.75" customHeight="1">
      <c r="A50" s="100"/>
      <c r="B50" s="117"/>
      <c r="C50" s="117"/>
      <c r="D50" s="118"/>
      <c r="E50" s="118"/>
      <c r="F50" s="100"/>
    </row>
    <row r="51" spans="1:6" ht="15.75" customHeight="1">
      <c r="A51" s="100"/>
      <c r="B51" s="100"/>
      <c r="C51" s="100"/>
      <c r="D51" s="115"/>
      <c r="E51" s="115"/>
      <c r="F51" s="100"/>
    </row>
    <row r="52" spans="1:6" ht="15.75" customHeight="1">
      <c r="A52" s="100"/>
      <c r="B52" s="100"/>
      <c r="C52" s="100"/>
      <c r="D52" s="115"/>
      <c r="E52" s="115"/>
      <c r="F52" s="100"/>
    </row>
    <row r="53" spans="1:6" ht="15.75" customHeight="1">
      <c r="A53" s="100"/>
      <c r="B53" s="117"/>
      <c r="C53" s="117"/>
      <c r="D53" s="118"/>
      <c r="E53" s="118"/>
      <c r="F53" s="100"/>
    </row>
    <row r="54" spans="1:6" ht="15.75" customHeight="1">
      <c r="A54" s="100"/>
      <c r="B54" s="117"/>
      <c r="C54" s="117"/>
      <c r="D54" s="118"/>
      <c r="E54" s="118"/>
      <c r="F54" s="100"/>
    </row>
    <row r="55" spans="1:6" ht="15.75" customHeight="1">
      <c r="B55" s="100"/>
      <c r="C55" s="100"/>
      <c r="D55" s="119"/>
      <c r="E55" s="119"/>
    </row>
    <row r="56" spans="1:6" ht="15.75" customHeight="1">
      <c r="B56" s="101"/>
      <c r="C56" s="101"/>
      <c r="D56" s="120"/>
      <c r="E56" s="120"/>
    </row>
    <row r="57" spans="1:6" ht="15.75" customHeight="1">
      <c r="B57" s="100"/>
      <c r="C57" s="100"/>
      <c r="D57" s="119"/>
      <c r="E57" s="119"/>
    </row>
    <row r="58" spans="1:6" ht="15.75" customHeight="1">
      <c r="B58" s="101"/>
      <c r="C58" s="101"/>
      <c r="D58" s="120"/>
      <c r="E58" s="120"/>
    </row>
    <row r="59" spans="1:6" ht="15.75" customHeight="1">
      <c r="B59" s="101"/>
      <c r="C59" s="101"/>
      <c r="D59" s="120"/>
      <c r="E59" s="120"/>
    </row>
    <row r="60" spans="1:6" ht="15.75" customHeight="1">
      <c r="B60" s="101"/>
      <c r="C60" s="101"/>
      <c r="D60" s="120"/>
      <c r="E60" s="120"/>
    </row>
    <row r="61" spans="1:6" ht="15.75" customHeight="1">
      <c r="B61" s="101"/>
      <c r="C61" s="101"/>
      <c r="D61" s="120"/>
      <c r="E61" s="120"/>
    </row>
    <row r="62" spans="1:6" ht="15.75" customHeight="1">
      <c r="B62" s="101"/>
      <c r="C62" s="101"/>
      <c r="D62" s="120"/>
      <c r="E62" s="120"/>
    </row>
    <row r="63" spans="1:6" ht="15.75" customHeight="1">
      <c r="B63" s="100"/>
      <c r="C63" s="100"/>
      <c r="D63" s="119"/>
      <c r="E63" s="119"/>
    </row>
    <row r="64" spans="1:6" ht="15.75" customHeight="1">
      <c r="B64" s="100"/>
      <c r="C64" s="100"/>
      <c r="D64" s="119"/>
      <c r="E64" s="119"/>
    </row>
    <row r="65" spans="2:5" ht="15.75" customHeight="1">
      <c r="B65" s="100"/>
      <c r="C65" s="100"/>
      <c r="D65" s="119"/>
      <c r="E65" s="119"/>
    </row>
    <row r="66" spans="2:5" ht="15.75" customHeight="1">
      <c r="B66" s="101"/>
      <c r="C66" s="101"/>
      <c r="D66" s="120"/>
      <c r="E66" s="120"/>
    </row>
    <row r="67" spans="2:5" ht="15.75" customHeight="1">
      <c r="B67" s="100"/>
      <c r="C67" s="100"/>
      <c r="D67" s="119"/>
      <c r="E67" s="119"/>
    </row>
    <row r="68" spans="2:5" ht="15.75" customHeight="1">
      <c r="B68" s="100"/>
      <c r="C68" s="100"/>
      <c r="D68" s="119"/>
      <c r="E68" s="119"/>
    </row>
    <row r="69" spans="2:5" ht="15.75" customHeight="1">
      <c r="B69" s="101"/>
      <c r="C69" s="101"/>
      <c r="D69" s="120"/>
      <c r="E69" s="120"/>
    </row>
    <row r="70" spans="2:5" ht="15.75" customHeight="1">
      <c r="B70" s="101"/>
      <c r="C70" s="101"/>
      <c r="D70" s="120"/>
      <c r="E70" s="120"/>
    </row>
    <row r="71" spans="2:5" ht="15.75" customHeight="1">
      <c r="B71" s="101"/>
      <c r="C71" s="101"/>
      <c r="D71" s="120"/>
      <c r="E71" s="120"/>
    </row>
    <row r="72" spans="2:5" ht="15.75" customHeight="1">
      <c r="B72" s="101"/>
      <c r="C72" s="101"/>
      <c r="D72" s="120"/>
      <c r="E72" s="120"/>
    </row>
    <row r="73" spans="2:5" ht="15.75" customHeight="1">
      <c r="B73" s="101"/>
      <c r="C73" s="101"/>
      <c r="D73" s="120"/>
      <c r="E73" s="120"/>
    </row>
    <row r="74" spans="2:5" ht="15.75" customHeight="1">
      <c r="B74" s="101"/>
      <c r="C74" s="101"/>
      <c r="D74" s="120"/>
      <c r="E74" s="120"/>
    </row>
    <row r="75" spans="2:5" ht="15.75" customHeight="1">
      <c r="B75" s="101"/>
      <c r="C75" s="101"/>
      <c r="D75" s="120"/>
      <c r="E75" s="120"/>
    </row>
    <row r="76" spans="2:5" ht="15.75" customHeight="1">
      <c r="B76" s="101"/>
      <c r="C76" s="101"/>
      <c r="D76" s="120"/>
      <c r="E76" s="120"/>
    </row>
    <row r="77" spans="2:5" ht="15.75" customHeight="1">
      <c r="B77" s="101"/>
      <c r="C77" s="101"/>
      <c r="D77" s="120"/>
      <c r="E77" s="120"/>
    </row>
    <row r="78" spans="2:5" ht="15.75" customHeight="1">
      <c r="B78" s="100"/>
      <c r="C78" s="100"/>
      <c r="D78" s="119"/>
      <c r="E78" s="119"/>
    </row>
    <row r="79" spans="2:5" ht="15.75" customHeight="1">
      <c r="B79" s="101"/>
      <c r="C79" s="101"/>
      <c r="D79" s="120"/>
      <c r="E79" s="120"/>
    </row>
    <row r="80" spans="2:5" ht="15.75" customHeight="1">
      <c r="B80" s="100"/>
      <c r="C80" s="100"/>
      <c r="D80" s="119"/>
      <c r="E80" s="119"/>
    </row>
    <row r="81" spans="2:5" ht="15.75" customHeight="1">
      <c r="B81" s="101"/>
      <c r="C81" s="101"/>
      <c r="D81" s="120"/>
      <c r="E81" s="120"/>
    </row>
    <row r="82" spans="2:5" ht="15.75" customHeight="1">
      <c r="B82" s="100"/>
      <c r="C82" s="100"/>
      <c r="D82" s="119"/>
      <c r="E82" s="119"/>
    </row>
    <row r="83" spans="2:5" ht="15.75" customHeight="1">
      <c r="B83" s="101"/>
      <c r="C83" s="101"/>
      <c r="D83" s="120"/>
      <c r="E83" s="120"/>
    </row>
    <row r="84" spans="2:5" ht="15.75" customHeight="1">
      <c r="B84" s="100"/>
      <c r="C84" s="100"/>
      <c r="D84" s="119"/>
      <c r="E84" s="119"/>
    </row>
    <row r="85" spans="2:5" ht="15.75" customHeight="1">
      <c r="B85" s="101"/>
      <c r="C85" s="101"/>
      <c r="D85" s="120"/>
      <c r="E85" s="120"/>
    </row>
    <row r="86" spans="2:5" ht="15.75" customHeight="1">
      <c r="B86" s="100"/>
      <c r="C86" s="100"/>
      <c r="D86" s="119"/>
      <c r="E86" s="119"/>
    </row>
    <row r="87" spans="2:5" ht="15.75" customHeight="1">
      <c r="B87" s="101"/>
      <c r="C87" s="101"/>
      <c r="D87" s="120"/>
      <c r="E87" s="120"/>
    </row>
    <row r="88" spans="2:5" ht="15.75" customHeight="1">
      <c r="B88" s="101"/>
      <c r="C88" s="101"/>
      <c r="D88" s="120"/>
      <c r="E88" s="120"/>
    </row>
    <row r="89" spans="2:5" ht="15.75" customHeight="1">
      <c r="B89" s="101"/>
      <c r="C89" s="101"/>
      <c r="D89" s="120"/>
      <c r="E89" s="120"/>
    </row>
    <row r="90" spans="2:5" ht="15.75" customHeight="1">
      <c r="B90" s="101"/>
      <c r="C90" s="101"/>
      <c r="D90" s="120"/>
      <c r="E90" s="120"/>
    </row>
    <row r="91" spans="2:5" ht="15.75" customHeight="1">
      <c r="B91" s="101"/>
      <c r="C91" s="101"/>
      <c r="D91" s="120"/>
      <c r="E91" s="120"/>
    </row>
    <row r="92" spans="2:5" ht="15.75" customHeight="1">
      <c r="B92" s="121"/>
      <c r="C92" s="121"/>
    </row>
    <row r="93" spans="2:5" ht="15.75" customHeight="1">
      <c r="B93" s="121"/>
      <c r="C93" s="121"/>
    </row>
    <row r="94" spans="2:5" ht="15.75" customHeight="1">
      <c r="B94" s="121"/>
      <c r="C94" s="121"/>
    </row>
    <row r="95" spans="2:5" ht="15.75" customHeight="1">
      <c r="B95" s="121"/>
      <c r="C95" s="121"/>
    </row>
    <row r="96" spans="2:5" ht="15.75" customHeight="1">
      <c r="B96" s="121"/>
      <c r="C96" s="121"/>
    </row>
    <row r="97" spans="2:3" ht="15.75" customHeight="1">
      <c r="B97" s="121"/>
      <c r="C97" s="121"/>
    </row>
    <row r="98" spans="2:3" ht="15.75" customHeight="1">
      <c r="B98" s="121"/>
      <c r="C98" s="121"/>
    </row>
    <row r="99" spans="2:3" ht="15.75" customHeight="1">
      <c r="B99" s="121"/>
      <c r="C99" s="121"/>
    </row>
    <row r="100" spans="2:3" ht="15.75" customHeight="1">
      <c r="B100" s="121"/>
      <c r="C100" s="121"/>
    </row>
    <row r="101" spans="2:3" ht="15.75" customHeight="1">
      <c r="B101" s="121"/>
      <c r="C101" s="121"/>
    </row>
    <row r="102" spans="2:3" ht="15.75" customHeight="1">
      <c r="B102" s="121"/>
      <c r="C102" s="121"/>
    </row>
    <row r="103" spans="2:3" ht="15.75" customHeight="1">
      <c r="B103" s="121"/>
      <c r="C103" s="121"/>
    </row>
    <row r="104" spans="2:3" ht="15.75" customHeight="1">
      <c r="B104" s="121"/>
      <c r="C104" s="121"/>
    </row>
    <row r="105" spans="2:3" ht="15.75" customHeight="1">
      <c r="B105" s="121"/>
      <c r="C105" s="121"/>
    </row>
    <row r="106" spans="2:3" ht="15.75" customHeight="1">
      <c r="B106" s="121"/>
      <c r="C106" s="121"/>
    </row>
    <row r="107" spans="2:3" ht="15.75" customHeight="1">
      <c r="B107" s="121"/>
      <c r="C107" s="121"/>
    </row>
    <row r="108" spans="2:3" ht="15.75" customHeight="1">
      <c r="B108" s="121"/>
      <c r="C108" s="121"/>
    </row>
    <row r="109" spans="2:3" ht="15.75" customHeight="1">
      <c r="B109" s="121"/>
      <c r="C109" s="121"/>
    </row>
    <row r="110" spans="2:3" ht="15.75" customHeight="1">
      <c r="B110" s="121"/>
      <c r="C110" s="121"/>
    </row>
    <row r="111" spans="2:3" ht="15.75" customHeight="1">
      <c r="B111" s="121"/>
      <c r="C111" s="121"/>
    </row>
    <row r="112" spans="2:3" ht="15.75" customHeight="1">
      <c r="B112" s="121"/>
      <c r="C112" s="121"/>
    </row>
    <row r="113" spans="2:3" ht="15.75" customHeight="1">
      <c r="B113" s="121"/>
      <c r="C113" s="121"/>
    </row>
    <row r="114" spans="2:3" ht="15.75" customHeight="1">
      <c r="B114" s="121"/>
      <c r="C114" s="121"/>
    </row>
    <row r="115" spans="2:3" ht="15.75" customHeight="1">
      <c r="B115" s="121"/>
      <c r="C115" s="121"/>
    </row>
    <row r="116" spans="2:3" ht="15.75" customHeight="1">
      <c r="B116" s="121"/>
      <c r="C116" s="121"/>
    </row>
    <row r="117" spans="2:3" ht="15.75" customHeight="1">
      <c r="B117" s="121"/>
      <c r="C117" s="121"/>
    </row>
    <row r="118" spans="2:3" ht="15.75" customHeight="1">
      <c r="B118" s="121"/>
      <c r="C118" s="121"/>
    </row>
    <row r="119" spans="2:3" ht="15.75" customHeight="1">
      <c r="B119" s="121"/>
      <c r="C119" s="121"/>
    </row>
    <row r="120" spans="2:3" ht="15.75" customHeight="1">
      <c r="B120" s="121"/>
      <c r="C120" s="121"/>
    </row>
    <row r="121" spans="2:3" ht="15.75" customHeight="1">
      <c r="B121" s="121"/>
      <c r="C121" s="121"/>
    </row>
    <row r="122" spans="2:3" ht="15.75" customHeight="1">
      <c r="B122" s="121"/>
      <c r="C122" s="121"/>
    </row>
    <row r="123" spans="2:3" ht="15.75" customHeight="1">
      <c r="B123" s="121"/>
      <c r="C123" s="121"/>
    </row>
    <row r="124" spans="2:3" ht="15.75" customHeight="1">
      <c r="B124" s="121"/>
      <c r="C124" s="121"/>
    </row>
    <row r="125" spans="2:3" ht="15.75" customHeight="1">
      <c r="B125" s="121"/>
      <c r="C125" s="121"/>
    </row>
    <row r="126" spans="2:3" ht="15.75" customHeight="1">
      <c r="B126" s="121"/>
      <c r="C126" s="121"/>
    </row>
    <row r="127" spans="2:3" ht="15.75" customHeight="1">
      <c r="B127" s="121"/>
      <c r="C127" s="121"/>
    </row>
    <row r="128" spans="2:3" ht="15.75" customHeight="1">
      <c r="B128" s="121"/>
      <c r="C128" s="121"/>
    </row>
    <row r="129" spans="2:3" ht="15.75" customHeight="1">
      <c r="B129" s="121"/>
      <c r="C129" s="121"/>
    </row>
    <row r="130" spans="2:3" ht="15.75" customHeight="1">
      <c r="B130" s="121"/>
      <c r="C130" s="121"/>
    </row>
    <row r="131" spans="2:3" ht="15.75" customHeight="1">
      <c r="B131" s="121"/>
      <c r="C131" s="121"/>
    </row>
    <row r="132" spans="2:3" ht="15.75" customHeight="1">
      <c r="B132" s="121"/>
      <c r="C132" s="121"/>
    </row>
    <row r="133" spans="2:3" ht="15.75" customHeight="1">
      <c r="B133" s="121"/>
      <c r="C133" s="121"/>
    </row>
    <row r="134" spans="2:3" ht="15.75" customHeight="1">
      <c r="B134" s="121"/>
      <c r="C134" s="121"/>
    </row>
    <row r="135" spans="2:3" ht="15.75" customHeight="1">
      <c r="B135" s="121"/>
      <c r="C135" s="121"/>
    </row>
    <row r="136" spans="2:3" ht="15.75" customHeight="1">
      <c r="B136" s="121"/>
      <c r="C136" s="121"/>
    </row>
    <row r="137" spans="2:3" ht="15.75" customHeight="1">
      <c r="B137" s="121"/>
      <c r="C137" s="121"/>
    </row>
    <row r="138" spans="2:3" ht="15.75" customHeight="1">
      <c r="B138" s="121"/>
      <c r="C138" s="121"/>
    </row>
    <row r="139" spans="2:3" ht="15.75" customHeight="1">
      <c r="B139" s="121"/>
      <c r="C139" s="121"/>
    </row>
    <row r="140" spans="2:3" ht="15.75" customHeight="1">
      <c r="B140" s="121"/>
      <c r="C140" s="121"/>
    </row>
    <row r="141" spans="2:3" ht="15.75" customHeight="1">
      <c r="B141" s="121"/>
      <c r="C141" s="121"/>
    </row>
    <row r="142" spans="2:3" ht="15.75" customHeight="1">
      <c r="B142" s="121"/>
      <c r="C142" s="121"/>
    </row>
    <row r="143" spans="2:3" ht="15.75" customHeight="1">
      <c r="B143" s="121"/>
      <c r="C143" s="121"/>
    </row>
    <row r="144" spans="2:3" ht="15.75" customHeight="1">
      <c r="B144" s="121"/>
      <c r="C144" s="121"/>
    </row>
    <row r="145" spans="2:3" ht="15.75" customHeight="1">
      <c r="B145" s="121"/>
      <c r="C145" s="121"/>
    </row>
    <row r="146" spans="2:3" ht="15.75" customHeight="1">
      <c r="B146" s="121"/>
      <c r="C146" s="121"/>
    </row>
    <row r="147" spans="2:3" ht="15.75" customHeight="1">
      <c r="B147" s="121"/>
      <c r="C147" s="121"/>
    </row>
    <row r="148" spans="2:3" ht="15.75" customHeight="1">
      <c r="B148" s="121"/>
      <c r="C148" s="121"/>
    </row>
    <row r="149" spans="2:3" ht="15.75" customHeight="1">
      <c r="B149" s="121"/>
      <c r="C149" s="121"/>
    </row>
    <row r="150" spans="2:3" ht="15.75" customHeight="1">
      <c r="B150" s="121"/>
      <c r="C150" s="121"/>
    </row>
    <row r="151" spans="2:3" ht="15.75" customHeight="1">
      <c r="B151" s="121"/>
      <c r="C151" s="121"/>
    </row>
    <row r="152" spans="2:3" ht="15.75" customHeight="1">
      <c r="B152" s="121"/>
      <c r="C152" s="121"/>
    </row>
    <row r="153" spans="2:3" ht="15.75" customHeight="1">
      <c r="B153" s="121"/>
      <c r="C153" s="121"/>
    </row>
    <row r="154" spans="2:3" ht="15.75" customHeight="1">
      <c r="B154" s="121"/>
      <c r="C154" s="121"/>
    </row>
    <row r="155" spans="2:3" ht="15.75" customHeight="1">
      <c r="B155" s="121"/>
      <c r="C155" s="121"/>
    </row>
    <row r="156" spans="2:3" ht="15.75" customHeight="1">
      <c r="B156" s="121"/>
      <c r="C156" s="121"/>
    </row>
    <row r="157" spans="2:3" ht="15.75" customHeight="1">
      <c r="B157" s="121"/>
      <c r="C157" s="121"/>
    </row>
    <row r="158" spans="2:3" ht="15.75" customHeight="1">
      <c r="B158" s="121"/>
      <c r="C158" s="121"/>
    </row>
    <row r="159" spans="2:3" ht="15.75" customHeight="1">
      <c r="B159" s="121"/>
      <c r="C159" s="121"/>
    </row>
    <row r="160" spans="2:3" ht="15.75" customHeight="1">
      <c r="B160" s="121"/>
      <c r="C160" s="121"/>
    </row>
    <row r="161" spans="2:3" ht="15.75" customHeight="1">
      <c r="B161" s="121"/>
      <c r="C161" s="121"/>
    </row>
    <row r="162" spans="2:3" ht="15.75" customHeight="1">
      <c r="B162" s="121"/>
      <c r="C162" s="121"/>
    </row>
    <row r="163" spans="2:3" ht="15.75" customHeight="1">
      <c r="B163" s="121"/>
      <c r="C163" s="121"/>
    </row>
    <row r="164" spans="2:3" ht="15.75" customHeight="1">
      <c r="B164" s="121"/>
      <c r="C164" s="121"/>
    </row>
    <row r="165" spans="2:3" ht="15.75" customHeight="1">
      <c r="B165" s="121"/>
      <c r="C165" s="121"/>
    </row>
    <row r="166" spans="2:3" ht="15.75" customHeight="1">
      <c r="B166" s="121"/>
      <c r="C166" s="121"/>
    </row>
    <row r="167" spans="2:3" ht="15.75" customHeight="1">
      <c r="B167" s="121"/>
      <c r="C167" s="121"/>
    </row>
    <row r="168" spans="2:3" ht="15.75" customHeight="1">
      <c r="B168" s="121"/>
      <c r="C168" s="121"/>
    </row>
    <row r="169" spans="2:3" ht="15.75" customHeight="1">
      <c r="B169" s="121"/>
      <c r="C169" s="121"/>
    </row>
    <row r="170" spans="2:3" ht="15.75" customHeight="1">
      <c r="B170" s="121"/>
      <c r="C170" s="121"/>
    </row>
    <row r="171" spans="2:3" ht="15.75" customHeight="1">
      <c r="B171" s="121"/>
      <c r="C171" s="121"/>
    </row>
    <row r="172" spans="2:3" ht="15.75" customHeight="1">
      <c r="B172" s="121"/>
      <c r="C172" s="121"/>
    </row>
    <row r="173" spans="2:3" ht="15.75" customHeight="1">
      <c r="B173" s="121"/>
      <c r="C173" s="121"/>
    </row>
    <row r="174" spans="2:3" ht="15.75" customHeight="1">
      <c r="B174" s="121"/>
      <c r="C174" s="121"/>
    </row>
    <row r="175" spans="2:3" ht="15.75" customHeight="1">
      <c r="B175" s="121"/>
      <c r="C175" s="121"/>
    </row>
    <row r="176" spans="2:3" ht="15.75" customHeight="1">
      <c r="B176" s="121"/>
      <c r="C176" s="121"/>
    </row>
    <row r="177" spans="2:3" ht="15.75" customHeight="1">
      <c r="B177" s="121"/>
      <c r="C177" s="121"/>
    </row>
    <row r="178" spans="2:3" ht="15.75" customHeight="1">
      <c r="B178" s="121"/>
      <c r="C178" s="121"/>
    </row>
    <row r="179" spans="2:3" ht="15.75" customHeight="1">
      <c r="B179" s="121"/>
      <c r="C179" s="121"/>
    </row>
    <row r="180" spans="2:3" ht="15.75" customHeight="1">
      <c r="B180" s="121"/>
      <c r="C180" s="121"/>
    </row>
    <row r="181" spans="2:3" ht="15.75" customHeight="1">
      <c r="B181" s="121"/>
      <c r="C181" s="121"/>
    </row>
    <row r="182" spans="2:3" ht="15.75" customHeight="1">
      <c r="B182" s="121"/>
      <c r="C182" s="121"/>
    </row>
    <row r="183" spans="2:3" ht="15.75" customHeight="1">
      <c r="B183" s="121"/>
      <c r="C183" s="121"/>
    </row>
    <row r="184" spans="2:3" ht="15.75" customHeight="1">
      <c r="B184" s="121"/>
      <c r="C184" s="121"/>
    </row>
    <row r="185" spans="2:3" ht="15.75" customHeight="1">
      <c r="B185" s="121"/>
      <c r="C185" s="121"/>
    </row>
    <row r="186" spans="2:3" ht="15.75" customHeight="1">
      <c r="B186" s="121"/>
      <c r="C186" s="121"/>
    </row>
    <row r="187" spans="2:3" ht="15.75" customHeight="1">
      <c r="B187" s="121"/>
      <c r="C187" s="121"/>
    </row>
    <row r="188" spans="2:3" ht="15.75" customHeight="1">
      <c r="B188" s="121"/>
      <c r="C188" s="121"/>
    </row>
    <row r="189" spans="2:3" ht="15.75" customHeight="1">
      <c r="B189" s="121"/>
      <c r="C189" s="121"/>
    </row>
    <row r="190" spans="2:3" ht="15.75" customHeight="1">
      <c r="B190" s="121"/>
      <c r="C190" s="121"/>
    </row>
    <row r="191" spans="2:3" ht="15.75" customHeight="1">
      <c r="B191" s="121"/>
      <c r="C191" s="121"/>
    </row>
    <row r="192" spans="2:3" ht="15.75" customHeight="1">
      <c r="B192" s="121"/>
      <c r="C192" s="121"/>
    </row>
    <row r="193" spans="2:3" ht="15.75" customHeight="1">
      <c r="B193" s="121"/>
      <c r="C193" s="121"/>
    </row>
    <row r="194" spans="2:3" ht="15.75" customHeight="1">
      <c r="B194" s="121"/>
      <c r="C194" s="121"/>
    </row>
    <row r="195" spans="2:3" ht="15.75" customHeight="1">
      <c r="B195" s="121"/>
      <c r="C195" s="121"/>
    </row>
    <row r="196" spans="2:3" ht="15.75" customHeight="1">
      <c r="B196" s="121"/>
      <c r="C196" s="121"/>
    </row>
    <row r="197" spans="2:3" ht="15.75" customHeight="1">
      <c r="B197" s="121"/>
      <c r="C197" s="121"/>
    </row>
    <row r="198" spans="2:3" ht="15.75" customHeight="1">
      <c r="B198" s="121"/>
      <c r="C198" s="121"/>
    </row>
    <row r="199" spans="2:3" ht="15.75" customHeight="1">
      <c r="B199" s="121"/>
      <c r="C199" s="121"/>
    </row>
    <row r="200" spans="2:3" ht="15.75" customHeight="1">
      <c r="B200" s="121"/>
      <c r="C200" s="121"/>
    </row>
    <row r="201" spans="2:3" ht="15.75" customHeight="1">
      <c r="B201" s="121"/>
      <c r="C201" s="121"/>
    </row>
    <row r="202" spans="2:3" ht="15.75" customHeight="1">
      <c r="B202" s="121"/>
      <c r="C202" s="121"/>
    </row>
    <row r="203" spans="2:3" ht="15.75" customHeight="1">
      <c r="B203" s="121"/>
      <c r="C203" s="121"/>
    </row>
    <row r="204" spans="2:3" ht="15.75" customHeight="1">
      <c r="B204" s="121"/>
      <c r="C204" s="121"/>
    </row>
    <row r="205" spans="2:3" ht="15.75" customHeight="1">
      <c r="B205" s="121"/>
      <c r="C205" s="121"/>
    </row>
    <row r="206" spans="2:3" ht="15.75" customHeight="1">
      <c r="B206" s="121"/>
      <c r="C206" s="121"/>
    </row>
    <row r="207" spans="2:3" ht="15.75" customHeight="1">
      <c r="B207" s="121"/>
      <c r="C207" s="121"/>
    </row>
    <row r="208" spans="2:3" ht="15.75" customHeight="1">
      <c r="B208" s="121"/>
      <c r="C208" s="121"/>
    </row>
    <row r="209" spans="2:3" ht="15.75" customHeight="1">
      <c r="B209" s="121"/>
      <c r="C209" s="121"/>
    </row>
    <row r="210" spans="2:3" ht="15.75" customHeight="1">
      <c r="B210" s="121"/>
      <c r="C210" s="121"/>
    </row>
    <row r="211" spans="2:3" ht="15.75" customHeight="1">
      <c r="B211" s="121"/>
      <c r="C211" s="121"/>
    </row>
    <row r="212" spans="2:3" ht="15.75" customHeight="1">
      <c r="B212" s="121"/>
      <c r="C212" s="121"/>
    </row>
    <row r="213" spans="2:3" ht="15.75" customHeight="1">
      <c r="B213" s="121"/>
      <c r="C213" s="121"/>
    </row>
    <row r="214" spans="2:3" ht="15.75" customHeight="1">
      <c r="B214" s="121"/>
      <c r="C214" s="121"/>
    </row>
    <row r="215" spans="2:3" ht="15.75" customHeight="1">
      <c r="B215" s="121"/>
      <c r="C215" s="121"/>
    </row>
    <row r="216" spans="2:3" ht="15.75" customHeight="1">
      <c r="B216" s="121"/>
      <c r="C216" s="121"/>
    </row>
    <row r="217" spans="2:3" ht="15.75" customHeight="1">
      <c r="B217" s="121"/>
      <c r="C217" s="121"/>
    </row>
    <row r="218" spans="2:3" ht="15.75" customHeight="1">
      <c r="B218" s="121"/>
      <c r="C218" s="121"/>
    </row>
    <row r="219" spans="2:3" ht="15.75" customHeight="1">
      <c r="B219" s="121"/>
      <c r="C219" s="121"/>
    </row>
    <row r="220" spans="2:3" ht="15.75" customHeight="1">
      <c r="B220" s="121"/>
      <c r="C220" s="121"/>
    </row>
    <row r="221" spans="2:3" ht="15.75" customHeight="1">
      <c r="B221" s="121"/>
      <c r="C221" s="121"/>
    </row>
    <row r="222" spans="2:3" ht="15.75" customHeight="1">
      <c r="B222" s="121"/>
      <c r="C222" s="121"/>
    </row>
    <row r="223" spans="2:3" ht="15.75" customHeight="1">
      <c r="B223" s="121"/>
      <c r="C223" s="121"/>
    </row>
    <row r="224" spans="2:3" ht="15.75" customHeight="1">
      <c r="B224" s="121"/>
      <c r="C224" s="121"/>
    </row>
    <row r="225" spans="2:3" ht="15.75" customHeight="1">
      <c r="B225" s="121"/>
      <c r="C225" s="121"/>
    </row>
    <row r="226" spans="2:3" ht="15.75" customHeight="1">
      <c r="B226" s="121"/>
      <c r="C226" s="121"/>
    </row>
    <row r="227" spans="2:3" ht="15.75" customHeight="1"/>
    <row r="228" spans="2:3" ht="15.75" customHeight="1"/>
    <row r="229" spans="2:3" ht="15.75" customHeight="1"/>
    <row r="230" spans="2:3" ht="15.75" customHeight="1"/>
    <row r="231" spans="2:3" ht="15.75" customHeight="1"/>
    <row r="232" spans="2:3" ht="15.75" customHeight="1"/>
    <row r="233" spans="2:3" ht="15.75" customHeight="1"/>
    <row r="234" spans="2:3" ht="15.75" customHeight="1"/>
    <row r="235" spans="2:3" ht="15.75" customHeight="1"/>
    <row r="236" spans="2:3" ht="15.75" customHeight="1"/>
    <row r="237" spans="2:3" ht="15.75" customHeight="1"/>
    <row r="238" spans="2:3" ht="15.75" customHeight="1"/>
    <row r="239" spans="2:3" ht="15.75" customHeight="1"/>
    <row r="240" spans="2:3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</sheetData>
  <autoFilter ref="A6:E24" xr:uid="{00000000-0009-0000-0000-000006000000}">
    <sortState xmlns:xlrd2="http://schemas.microsoft.com/office/spreadsheetml/2017/richdata2" ref="A7:E24">
      <sortCondition descending="1" ref="E6:E24"/>
    </sortState>
  </autoFilter>
  <pageMargins left="0.7" right="0.7" top="0.75" bottom="0.75" header="0.51180555555555496" footer="0.51180555555555496"/>
  <pageSetup firstPageNumber="0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16"/>
  <sheetViews>
    <sheetView showGridLines="0" topLeftCell="A17" workbookViewId="0">
      <selection activeCell="I118" sqref="I118"/>
    </sheetView>
  </sheetViews>
  <sheetFormatPr baseColWidth="10" defaultColWidth="8.6640625" defaultRowHeight="13"/>
  <cols>
    <col min="1" max="1025" width="14.5" customWidth="1"/>
  </cols>
  <sheetData>
    <row r="1" spans="1:10" ht="14">
      <c r="A1" s="122" t="str">
        <f>Grants!A1</f>
        <v xml:space="preserve"> Lagos State Budget 2022</v>
      </c>
      <c r="B1" s="22"/>
    </row>
    <row r="2" spans="1:10" ht="14">
      <c r="A2" s="22" t="str">
        <f>Grants!A2</f>
        <v>Budget Title:  Budget of Consolidation</v>
      </c>
      <c r="B2" s="22"/>
    </row>
    <row r="3" spans="1:10" ht="12" customHeight="1">
      <c r="B3" s="56"/>
      <c r="J3" s="56"/>
    </row>
    <row r="4" spans="1:10" ht="18">
      <c r="B4" s="123" t="s">
        <v>82</v>
      </c>
    </row>
    <row r="18" spans="2:9">
      <c r="I18" s="135"/>
    </row>
    <row r="26" spans="2:9" ht="18">
      <c r="B26" s="123" t="s">
        <v>83</v>
      </c>
    </row>
    <row r="49" spans="2:2" ht="18">
      <c r="B49" s="123" t="s">
        <v>58</v>
      </c>
    </row>
    <row r="80" spans="2:2" ht="18">
      <c r="B80" s="123" t="s">
        <v>84</v>
      </c>
    </row>
    <row r="116" spans="2:2" ht="18">
      <c r="B116" s="123" t="s">
        <v>85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Grants</vt:lpstr>
      <vt:lpstr>Loans </vt:lpstr>
      <vt:lpstr>Revenue and Financing Page </vt:lpstr>
      <vt:lpstr>Expenditure  Page </vt:lpstr>
      <vt:lpstr>General Framework </vt:lpstr>
      <vt:lpstr>Sheet1</vt:lpstr>
      <vt:lpstr>Sectoral Allocations</vt:lpstr>
      <vt:lpstr>Main Capital Allocations </vt:lpstr>
      <vt:lpstr>Dashboard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revision>1</cp:revision>
  <dcterms:created xsi:type="dcterms:W3CDTF">2020-01-20T23:23:34Z</dcterms:created>
  <dcterms:modified xsi:type="dcterms:W3CDTF">2022-03-31T11:22:13Z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